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firstSheet="2" activeTab="11"/>
  </bookViews>
  <sheets>
    <sheet name="1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Лист1" sheetId="7" r:id="rId7"/>
    <sheet name="Лист2" sheetId="8" r:id="rId8"/>
    <sheet name="Лист3" sheetId="9" r:id="rId9"/>
    <sheet name="Лист4" sheetId="10" r:id="rId10"/>
    <sheet name="Лист5" sheetId="11" r:id="rId11"/>
    <sheet name="Лист6" sheetId="12" r:id="rId12"/>
  </sheets>
  <definedNames>
    <definedName name="_xlnm.Print_Area" localSheetId="4">'Dificit'!$A$1:$L$28</definedName>
    <definedName name="_xlnm.Print_Area" localSheetId="5">'Dificiti caxs'!$A$1:$M$91</definedName>
    <definedName name="_xlnm.Print_Area" localSheetId="2">'Gorcarnakan caxs'!$A$1:$O$313</definedName>
    <definedName name="_xlnm.Print_Area" localSheetId="9">'Лист4'!$A$1:$O$91</definedName>
  </definedNames>
  <calcPr fullCalcOnLoad="1"/>
</workbook>
</file>

<file path=xl/sharedStrings.xml><?xml version="1.0" encoding="utf-8"?>
<sst xmlns="http://schemas.openxmlformats.org/spreadsheetml/2006/main" count="3896" uniqueCount="784">
  <si>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</si>
  <si>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</si>
  <si>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</si>
  <si>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</si>
  <si>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</si>
  <si>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</si>
  <si>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</si>
  <si>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</si>
  <si>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</si>
  <si>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</si>
  <si>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</si>
  <si>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</si>
  <si>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Øß³ÏáõÃ³ÛÇÝ Í³é³ÛáõÃÛáõÝÝ»ñ</t>
  </si>
  <si>
    <t xml:space="preserve"> Ð²ÞìºîìàôÂÚàôÜ</t>
  </si>
  <si>
    <t>Ð²Ø²ÚÜøÆ ´ÚàôæºÆ ºÎ²ØàôîÜºðÆ Î²î²ðØ²Ü ìºð²´ºðÚ²È</t>
  </si>
  <si>
    <t xml:space="preserve"> (</t>
  </si>
  <si>
    <t>Ã. Å³Ù³Ý³Ï³Ñ³ïí³ÍÇ Ñ³Ù³ñ)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</si>
  <si>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</si>
  <si>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</si>
  <si>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 xml:space="preserve"> 2009 Ãí³Ï³ÝÇ                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</si>
  <si>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</si>
  <si>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</si>
  <si>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</si>
  <si>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</si>
  <si>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</si>
  <si>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</si>
  <si>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</si>
  <si>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</si>
  <si>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</si>
  <si>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</si>
  <si>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</si>
  <si>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</si>
  <si>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</si>
  <si>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3.2 Þ³Ñ³µ³ÅÇÝÝ»ñ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</si>
  <si>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</si>
  <si>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</si>
  <si>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</si>
  <si>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</si>
  <si>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</si>
  <si>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</si>
  <si>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</si>
  <si>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</si>
  <si>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</si>
  <si>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</si>
  <si>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</si>
  <si>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</si>
  <si>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</si>
  <si>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</si>
  <si>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</si>
  <si>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</si>
  <si>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</si>
  <si>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</si>
  <si>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</si>
  <si>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</si>
  <si>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</si>
  <si>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</si>
  <si>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</si>
  <si>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</si>
  <si>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</si>
  <si>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</si>
  <si>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</si>
  <si>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</si>
  <si>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</si>
  <si>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</si>
  <si>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</si>
  <si>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</si>
  <si>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</si>
  <si>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</si>
  <si>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</si>
  <si>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</si>
  <si>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</si>
  <si>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</si>
  <si>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 xml:space="preserve">        Ð³í»Éí³Í 2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</si>
  <si>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</si>
  <si>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</si>
  <si>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</si>
  <si>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</si>
  <si>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</si>
  <si>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</si>
  <si>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</si>
  <si>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</si>
  <si>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</si>
  <si>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</si>
  <si>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</si>
  <si>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</si>
  <si>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</si>
  <si>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</si>
  <si>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</si>
  <si>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</si>
  <si>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</si>
  <si>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</si>
  <si>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</si>
  <si>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Ð²îì²Ì  3</t>
  </si>
  <si>
    <t>Ð²îì²Ì  2</t>
  </si>
  <si>
    <t>Ð²îì²Ì  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</si>
  <si>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</si>
  <si>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</si>
  <si>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</si>
  <si>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</si>
  <si>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sz val="9"/>
        <rFont val="Arial Armenian"/>
        <family val="2"/>
      </rPr>
      <t>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</si>
  <si>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sz val="9"/>
        <rFont val="Arial Armenian"/>
        <family val="2"/>
      </rPr>
      <t>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</si>
  <si>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</si>
  <si>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</si>
  <si>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t>Å¹) Ð³Ù³ÛÝùÇ ï³ñ³ÍùáõÙ ·ïÝíáÕ Ë³ÝáõÃÝ»ñáõÙ, Ïñå³ÏÝ»ñáõÙ ï»ËÝÇÏ³Ï³Ý Ñ»ÕáõÏÝ»ñÇ í³×³éùÇ ÃáõÛÉïíáõÃÛ³Ý Ñ³Ù³ñ</t>
  </si>
  <si>
    <t xml:space="preserve">½) Ð³Ù³ÛÝùÇ ï³ñ³ÍùáõÙ Ñ»ÕáõÏ í³é»ÉÇùÇ, ë»ÕÙí³Í µÝ³Ï³Ý Ï³Ù  Ñ»ÕáõÏ³óí³Í Ý³íÃ³ÛÇÝ ·³½»ñÇ Ù³Ýñ³Í³Ë ³é¨ïñÇ Ï»ï»ñáõÙ Ñ»ÕáõÏ í³é»ÉÇùÇ ¨ (Ï³Ù) ë»ÕÙí³Í µÝ³Ï³Ý Ï³Ù  Ñ»ÕáõÏ³óí³Í Ý³íÃ³ÛÇÝ ·³½»ñÇ ¨ ï»ËÝÇÏ³Ï³Ý Ñ»ÕáõÏÝ»ñÇ í³×³éùÇ ÃáõÛÉïíáõÃÛ³Ý Ñ³Ù³ñ </t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</si>
  <si>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</si>
  <si>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</si>
  <si>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</si>
  <si>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</si>
  <si>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</si>
  <si>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</si>
  <si>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</si>
  <si>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</si>
  <si>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</si>
  <si>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</si>
  <si>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</si>
  <si>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</si>
  <si>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</si>
  <si>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</si>
  <si>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</si>
  <si>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</si>
  <si>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</si>
  <si>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</si>
  <si>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</si>
  <si>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</si>
  <si>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</si>
  <si>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</si>
  <si>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</si>
  <si>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</si>
  <si>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</si>
  <si>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</si>
  <si>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</si>
  <si>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</si>
  <si>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</si>
  <si>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</si>
  <si>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</si>
  <si>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</si>
  <si>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</si>
  <si>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</si>
  <si>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</si>
  <si>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</si>
  <si>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</si>
  <si>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</si>
  <si>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</si>
  <si>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</si>
  <si>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</si>
  <si>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</si>
  <si>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</si>
  <si>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</si>
  <si>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</si>
  <si>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</si>
  <si>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</si>
  <si>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</si>
  <si>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</si>
  <si>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</si>
  <si>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</si>
  <si>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</si>
  <si>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</si>
  <si>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</si>
  <si>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</si>
  <si>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</si>
  <si>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</si>
  <si>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</si>
  <si>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</si>
  <si>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</si>
  <si>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</si>
  <si>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</si>
  <si>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</si>
  <si>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</si>
  <si>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</si>
  <si>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»ÝÃ³Ï³ ¿ áõÕÕÙ³Ý Ñ³Ù³ÛÝùÇ µÛáõç»Ç ýáÝ¹³ÛÇÝ  Ù³ë                         (ïáÕ 8191 - ïáÕ 8192)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</si>
  <si>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</si>
  <si>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</si>
  <si>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</si>
  <si>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</si>
  <si>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</si>
  <si>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</si>
  <si>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</si>
  <si>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</si>
  <si>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</si>
  <si>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</si>
  <si>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</si>
  <si>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</si>
  <si>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</si>
  <si>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</si>
  <si>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</si>
  <si>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</si>
  <si>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</si>
  <si>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</si>
  <si>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</si>
  <si>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</si>
  <si>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</si>
  <si>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</si>
  <si>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</si>
  <si>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</si>
  <si>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</si>
  <si>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</si>
  <si>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</si>
  <si>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</si>
  <si>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</si>
  <si>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</si>
  <si>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</si>
  <si>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</si>
  <si>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</si>
  <si>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</si>
  <si>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</si>
  <si>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</si>
  <si>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</si>
  <si>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</si>
  <si>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</si>
  <si>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</si>
  <si>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</si>
  <si>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</si>
  <si>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</si>
  <si>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</si>
  <si>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</si>
  <si>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</si>
  <si>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</si>
  <si>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</si>
  <si>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</si>
  <si>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</si>
  <si>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</si>
  <si>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</si>
  <si>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</si>
  <si>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>¶ÛáõÙñÇÇ ï»Õ³Ï³Ý ·³Ý,   208001,   ¶ÛáõÙñÇ ù.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</si>
  <si>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</si>
  <si>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</si>
  <si>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</si>
  <si>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³Û¹ ÃíáõÙ`                                                                                                                                                    ¶áõÛù³Ñ³ñÏ Ñ³Ù³ÛÝùÝ»ñÇ í³ñã³Ï³Ý ï³ñ³ÍùÝ»ñáõÙ ·ïÝíáÕ ß»Ýù»ñÇ ¨ ßÇÝáõÃÛáõÝÝ»ñÇ Ñ³Ù³ñ</t>
  </si>
  <si>
    <t>³Û¹ ÃíáõÙ`                                                                                                                                     ¶áõÛù³Ñ³ñÏ ÷áË³¹ñ³ÙÇçáóÝ»ñÇ Ñ³Ù³ñ</t>
  </si>
  <si>
    <t xml:space="preserve">³Û¹ ÃíáõÙ`                                                                     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</si>
  <si>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³³) ÐÇÙÝ³Ï³Ý ßÇÝáõÃÛáõÝÝ»ñÇ Ñ³Ù³ñ</t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</si>
  <si>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</si>
  <si>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</si>
  <si>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</si>
  <si>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³Û¹ ÃíáõÙ`                                                                             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</si>
  <si>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>áñÇó`                                                                                ³) ºÏ³Ùï³Ñ³ñÏ</t>
  </si>
  <si>
    <r>
      <rPr>
        <sz val="10"/>
        <rFont val="Arial Armenian"/>
        <family val="2"/>
      </rPr>
      <t xml:space="preserve">³Û¹ ÃíáõÙ`    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2.1  ÀÝÃ³óÇÏ ³ñï³ùÇÝ å³ßïáÝ³Ï³Ý ¹ñ³Ù³ßÝáñÑÝ»ñ` ëï³óí³Í ³ÛÉ å»ïáõÃÛáõÝÝ»ñÇó</t>
    </r>
  </si>
  <si>
    <t xml:space="preserve">³Û¹ ÃíáõÙ`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</si>
  <si>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</si>
  <si>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</si>
  <si>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</si>
  <si>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</si>
  <si>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</si>
  <si>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</si>
  <si>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³Û¹ ÃíáõÙ`                                                                                                                                             î»Õ³Ï³Ý ïáõñù»ñ                                                      (ïáÕ 1132 + ïáÕ 1135 + ïáÕ 1136 + ïáÕ 1137 + ïáÕ 1138 + ïáÕ 1139 + ïáÕ 1140 + ïáÕ 1141 + ïáÕ 1142 + ïáÕ 1143 + ïáÕ 1144+ïáÕ 1145+ïáÕ 1146+ïáÕ 1147+ïáÕ 1148+ïáÕ 1149+ïáÕ 1150)</t>
  </si>
  <si>
    <t>Å·) ²íïáÏ³Û³Ý³ï»ÕÇ Ñ³Ù³ñ</t>
  </si>
  <si>
    <t>Å») Ð³Ù³ÛÝùÇ ï³ñ³ÍùáõÙ Ñ³Ýñ³ÛÇÝ ëÝÝ¹Ç Ï³½Ù³Ï»ñåÙ³Ý ¨ Çñ³óÙ³Ý ÃáõÛÉïíáõÃÛ³Ý Ñ³Ù³ñ</t>
  </si>
  <si>
    <t>Å½) Ð³Û³ëï³ÝÇ Ð³Ýñ³å»ïáõÃÛ³Ý Ñ³Ù³ÛÝùÝ»ñÇ ³Ýí³ÝáõÙÝ»ñÁ ýÇñÙ³ÛÇÝ ³Ýí³ÝáõÙÝ»ñáõÙ û·ï³·áñÍ»Éáõ ÃáõÛÉïíáõÃÛ³Ý Ñ³Ù³ñ</t>
  </si>
  <si>
    <t>Å¿)  ²ÛÉ ï»Õ³Ï³Ý ïáõñù»ñ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</si>
  <si>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</si>
  <si>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</si>
  <si>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r>
      <rPr>
        <sz val="10"/>
        <rFont val="Arial Armenian"/>
        <family val="2"/>
      </rPr>
      <t>³Û¹ ÃíáõÙ`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3.1 îáÏáëÝ»ñ</t>
    </r>
  </si>
  <si>
    <r>
      <rPr>
        <sz val="10"/>
        <rFont val="Arial Armenian"/>
        <family val="2"/>
      </rPr>
      <t xml:space="preserve">³Û¹ ÃíáõÙª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   1. Ð²ðÎºð ºì îàôðøºð                             </t>
    </r>
    <r>
      <rPr>
        <sz val="10"/>
        <rFont val="Arial Armenian"/>
        <family val="2"/>
      </rPr>
      <t>(ïáÕ 1110 + ïáÕ 1120 + ïáÕ 1130 + ïáÕ 1150 + ïáÕ 1160)</t>
    </r>
  </si>
  <si>
    <r>
      <t xml:space="preserve">   3. ²ÚÈ ºÎ²ØàôîÜºð                                  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</si>
  <si>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</si>
  <si>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</si>
  <si>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</si>
  <si>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                                                                                                                                              Ð³Ù³ÛÝùÇ ë»÷³Ï³ÝáõÃÛáõÝ Ñ³Ù³ñíáÕ ÑáÕ»ñÇ í³ñÓ³Ï³ÉáõÃÛ³Ý í³ñÓ³í×³ñÝ»ñ </t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</si>
  <si>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</si>
  <si>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                                                                                                                                     î»Õ³Ï³Ý í×³ñÝ»ñ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</si>
  <si>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</si>
  <si>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</si>
  <si>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</si>
  <si>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</si>
  <si>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</si>
  <si>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</si>
  <si>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r>
      <rPr>
        <sz val="10"/>
        <rFont val="Arial Armenian"/>
        <family val="2"/>
      </rPr>
      <t>³Û¹ ÃíáõÙ`                                                                1.1 ¶áõÛù³ÛÇÝ Ñ³ñÏ»ñ ³Ýß³ñÅ ·áõÛùÇó        (ïáÕ 1111 + ïáÕ 1112)</t>
    </r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</si>
  <si>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</si>
  <si>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</si>
  <si>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 + ïáÕ 1343)</t>
    </r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</si>
  <si>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</si>
  <si>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</si>
  <si>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</si>
  <si>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</si>
  <si>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</si>
  <si>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</si>
  <si>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</si>
  <si>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</si>
  <si>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</si>
  <si>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</si>
  <si>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 xml:space="preserve">3.9 ²ÛÉ »Ï³ÙáõïÝ»ñ                                   </t>
    </r>
    <r>
      <rPr>
        <sz val="10"/>
        <rFont val="Arial Armenian"/>
        <family val="2"/>
      </rPr>
      <t>(ïáÕ 1391 + ïáÕ 1392 + ïáÕ 1393)</t>
    </r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</si>
  <si>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</si>
  <si>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</si>
  <si>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r>
      <t>**</t>
    </r>
    <r>
      <rPr>
        <sz val="10"/>
        <rFont val="Arial Armenian"/>
        <family val="2"/>
      </rPr>
      <t xml:space="preserve"> Èñ³óíáõÙ ¿ ÙÇ³ÛÝ î¶´-Ý»ñÇ ÏáÕÙÇó:</t>
    </r>
  </si>
  <si>
    <r>
      <rPr>
        <sz val="10"/>
        <rFont val="Arial Armenian"/>
        <family val="2"/>
      </rPr>
      <t>*1. Ð³Ù³ÛÝùÇ µÛáõç»Ç »Ï³ÙáõïÝ»ñÇ Ï³ï³ñÙ³Ý í»ñ³µ»ñÛ³É Ñ³ßí»ïíáõÃÛ³Ý.
Ð³Ù³ÛÝùÝ»ñÇ µÛáõç»Ý»ñÇ Ï³½ÙÙ³Ý Å³Ù³Ý³Ï í³ñã³Ï³Ý µÛáõç»Ç å³Ñáõëï³ÛÇÝ ýáÝ¹Çó ýáÝ¹³ÛÇÝ µÛáõç» Ñ³ïÏ³óáõÙÝ»ñ Ý³Ë³ï»ë»Éáõ ¹»åùáõÙ 1000-ñ¹,    1300-ñ¹ ¨ 1390-ñ¹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1392-ñ¹ ïáÕÇ 6-ñ¹, 9-ñ¹, 12-ñ¹ ëÛáõÝ³ÏÝ»ñáõÙ Ýßí³Í ·áõÙ³ñÝ»ñÇ ã³÷áí:</t>
    </r>
    <r>
      <rPr>
        <b/>
        <sz val="16"/>
        <rFont val="Arial Armenian"/>
        <family val="2"/>
      </rPr>
      <t xml:space="preserve">
</t>
    </r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</si>
  <si>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</si>
  <si>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</si>
  <si>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*Ð³Ù³ÛÝùÝ»ñÇ µÛáõç»Ý»ñÇ Ï³½ÙÙ³Ý Å³Ù³Ý³Ï í³ñã³Ï³Ý µÛáõç»Ç å³Ñáõëï³ÛÇÝ ýáÝ¹Çó ýáÝ¹³ÛÇÝ µÛáõç» Ñ³ïÏ³óáõÙÝ»ñ Ý³Ë³ï»ë»Éáõ ¹»åùáõÙ ³ÕÛáõë³ÏÇ 4000-ñ¹, 4050-ñ¹, 4700-ñ¹, 4770-ñ¹ ¨ 4771-ñ¹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ëÛáõÝÛ³ÏÝ»ñÁ):</t>
  </si>
  <si>
    <t xml:space="preserve"> **àã ýÇÝ³Ýë³Ï³Ý ³ÏïÇíÝ»ñÇ Çñ³óáõÙÇó Ùáõïù»ñÇÝ í»ñ³µ»ñáÕ ïáÕ»ñáõÙ (6000-ñ¹ ïáÕÇó 6440-ñ¹Á) óáõó³ÝÇßÝ»ñÁ å»ïù ¿ Ý»ñÏ³Û³óí»Ý µ³ó³ë³Ï³Ý Ýß³Ýáí: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</si>
  <si>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</si>
  <si>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</si>
  <si>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</si>
  <si>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t>deficit + hatvac5</t>
  </si>
  <si>
    <t>expend func - expend econom</t>
  </si>
  <si>
    <t>reserve fond</t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</si>
  <si>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</si>
  <si>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</si>
  <si>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</si>
  <si>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</si>
  <si>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</si>
  <si>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</si>
  <si>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</si>
  <si>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</si>
  <si>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</si>
  <si>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Å) Ð³Ù³ÛÝùÇ ³ñËÇíÇó ÷³ëï³ÃÕÃ»ñÇ å³ï×»Ý»Ý ¨ ÏñÏÝûñÇÝ³ÏÝ»ñ ïñ³Ù³¹ñ»Éáõ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</si>
  <si>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</si>
  <si>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</si>
  <si>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</si>
  <si>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</si>
  <si>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</si>
  <si>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</si>
  <si>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µµ)  ³ÛÉ ¹áï³óÇ³Ý»ñ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</si>
  <si>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</si>
  <si>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</si>
  <si>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</si>
  <si>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</si>
  <si>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</si>
  <si>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</si>
  <si>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</si>
  <si>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</si>
  <si>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</si>
  <si>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</si>
  <si>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</si>
  <si>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</si>
  <si>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</si>
  <si>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</si>
  <si>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</si>
  <si>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</si>
  <si>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</si>
  <si>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</si>
  <si>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</si>
  <si>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</si>
  <si>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</si>
  <si>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</si>
  <si>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</si>
  <si>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</si>
  <si>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</si>
  <si>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</si>
  <si>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</si>
  <si>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</si>
  <si>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</si>
  <si>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</si>
  <si>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</si>
  <si>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</si>
  <si>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</si>
  <si>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</si>
  <si>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</si>
  <si>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</si>
  <si>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</si>
  <si>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</si>
  <si>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</si>
  <si>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</si>
  <si>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</si>
  <si>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</si>
  <si>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</si>
  <si>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</si>
  <si>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</si>
  <si>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</si>
  <si>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</si>
  <si>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</si>
  <si>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</si>
  <si>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</si>
  <si>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</si>
  <si>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</si>
  <si>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</si>
  <si>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</si>
  <si>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</si>
  <si>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</si>
  <si>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</si>
  <si>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</si>
  <si>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</si>
  <si>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</si>
  <si>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</si>
  <si>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</si>
  <si>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</si>
  <si>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</si>
  <si>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</si>
  <si>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</si>
  <si>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</si>
  <si>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</si>
  <si>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</si>
  <si>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</si>
  <si>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</si>
  <si>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</si>
  <si>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</si>
  <si>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</si>
  <si>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</si>
  <si>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</si>
  <si>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</si>
  <si>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</si>
  <si>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</si>
  <si>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</si>
  <si>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</si>
  <si>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</si>
  <si>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</si>
  <si>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</si>
  <si>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</si>
  <si>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</si>
  <si>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</si>
  <si>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</si>
  <si>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</si>
  <si>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</si>
  <si>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</si>
  <si>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</si>
  <si>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</si>
  <si>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</si>
  <si>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</si>
  <si>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</si>
  <si>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</si>
  <si>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</si>
  <si>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</si>
  <si>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</si>
  <si>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</si>
  <si>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</si>
  <si>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</si>
  <si>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</si>
  <si>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</si>
  <si>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</si>
  <si>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</si>
  <si>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</si>
  <si>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</si>
  <si>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</si>
  <si>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</si>
  <si>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</si>
  <si>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</si>
  <si>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</si>
  <si>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</si>
  <si>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</si>
  <si>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</si>
  <si>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</si>
  <si>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</si>
  <si>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</si>
  <si>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</si>
  <si>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</si>
  <si>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</si>
  <si>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</si>
  <si>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</si>
  <si>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</si>
  <si>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</si>
  <si>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</si>
  <si>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</si>
  <si>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</si>
  <si>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</si>
  <si>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</si>
  <si>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</si>
  <si>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</si>
  <si>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</si>
  <si>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</si>
  <si>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</si>
  <si>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</si>
  <si>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</si>
  <si>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</si>
  <si>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</si>
  <si>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</si>
  <si>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</si>
  <si>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</si>
  <si>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</si>
  <si>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</si>
  <si>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</si>
  <si>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</si>
  <si>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</si>
  <si>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</si>
  <si>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</si>
  <si>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</si>
  <si>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</si>
  <si>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</si>
  <si>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</si>
  <si>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</si>
  <si>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</si>
  <si>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</si>
  <si>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</si>
  <si>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</si>
  <si>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</si>
  <si>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</si>
  <si>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</si>
  <si>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</si>
  <si>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</si>
  <si>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</si>
  <si>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</si>
  <si>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 xml:space="preserve">Ð²Ø²ÚÜøÆ ´ÚàôæºÆ Ì²ÊêºðÆ Î²î²ðØ²Ü ìºð²´ºðÚ²È </t>
  </si>
  <si>
    <t xml:space="preserve"> (Ñ³½³ñ ¹ñ³Ùáí)</t>
  </si>
  <si>
    <t>Ð²Ø²ÚÜøÆ ´ÚàôæºÆ  Ð²ìºÈàôð¸Æ Î²Ø ä²Î²êàôð¸Æ (¸ºüÆòÆîÆ)   Î²î²ðØ²Ü ìºð²´ºðÚ²È</t>
  </si>
  <si>
    <t xml:space="preserve">                 Ð²ÞìºîìàôÂÚàôÜ</t>
  </si>
  <si>
    <t xml:space="preserve">Ð²Ø²ÚÜøÆ ´ÚàôæºÆ Ð²ìºÈàôð¸Æ ú¶î²¶àðÌØ²Ü àôÔÔàôÂÚàôÜÜºðÆ Î²Ø ä²Î²êàôð¸Æ (¸ºüÆòÆîÆ) üÆÜ²Üê²ìàðØ²Ü ²Ô´ÚàôðÜºðÆ 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</si>
  <si>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</si>
  <si>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</si>
  <si>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</si>
  <si>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</si>
  <si>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</si>
  <si>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</si>
  <si>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</si>
  <si>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</si>
  <si>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</si>
  <si>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</si>
  <si>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</si>
  <si>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</si>
  <si>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</si>
  <si>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</si>
  <si>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</si>
  <si>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</si>
  <si>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</si>
  <si>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</si>
  <si>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</si>
  <si>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</si>
  <si>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</si>
  <si>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</si>
  <si>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</si>
  <si>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</si>
  <si>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</si>
  <si>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</si>
  <si>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</si>
  <si>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1. Ð³Ù³ÛÝùÇ ³Ýí³ÝáõÙÁ _________________________________________________</t>
  </si>
  <si>
    <t>2. öáëï³ÛÇÝ Ñ³ëó»Ý ____________________________________________________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</si>
  <si>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</si>
  <si>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</si>
  <si>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</si>
  <si>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</si>
  <si>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</si>
  <si>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</si>
  <si>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</si>
  <si>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</si>
  <si>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</si>
  <si>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</si>
  <si>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</si>
  <si>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</si>
  <si>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</si>
  <si>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</si>
  <si>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</si>
  <si>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</si>
  <si>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</si>
  <si>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</si>
  <si>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</si>
  <si>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</si>
  <si>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</si>
  <si>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</si>
  <si>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</si>
  <si>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</si>
  <si>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</si>
  <si>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</si>
  <si>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</si>
  <si>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</si>
  <si>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</si>
  <si>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</si>
  <si>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</si>
  <si>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</si>
  <si>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</si>
  <si>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</si>
  <si>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</si>
  <si>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</si>
  <si>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</si>
  <si>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</si>
  <si>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</si>
  <si>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</si>
  <si>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</si>
  <si>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</si>
  <si>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</si>
  <si>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</si>
  <si>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</si>
  <si>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</si>
  <si>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</si>
  <si>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</si>
  <si>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</si>
  <si>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</si>
  <si>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</si>
  <si>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</si>
  <si>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</si>
  <si>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</si>
  <si>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</si>
  <si>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</si>
  <si>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</si>
  <si>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</si>
  <si>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</si>
  <si>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</si>
  <si>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</si>
  <si>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</si>
  <si>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</si>
  <si>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</si>
  <si>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</si>
  <si>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</si>
  <si>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</si>
  <si>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</si>
  <si>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</si>
  <si>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</si>
  <si>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</si>
  <si>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</si>
  <si>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</si>
  <si>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</si>
  <si>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</si>
  <si>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</si>
  <si>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</si>
  <si>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</si>
  <si>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</si>
  <si>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</si>
  <si>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</si>
  <si>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</si>
  <si>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</si>
  <si>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</si>
  <si>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</si>
  <si>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</si>
  <si>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</si>
  <si>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</si>
  <si>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</si>
  <si>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</si>
  <si>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</si>
  <si>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</si>
  <si>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</si>
  <si>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</si>
  <si>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</si>
  <si>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</si>
  <si>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</si>
  <si>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</si>
  <si>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</si>
  <si>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4. Ð³Ù³ÛÝùÇÝ ëå³ë³ñÏáÕ ¶³ÝÓ³å»ï³Ï³Ý ëïáñ³µ³Å³ÝÙ³Ç ³Ýí³ÝáõÙÁ__________</t>
  </si>
  <si>
    <t>5. Ð³Ù³ÛÝùÇª  ¶³ÝÓ³å»ï³Ï³Ý ëïáñ³µ³Å³ÝáõÙáõÙ  Ñ³ßí³éÙ³Ý   Ñ³Ù³ñÁ_________</t>
  </si>
  <si>
    <t>²ñï³ùÇÝ ïÝï»ë³Ï³Ý û·ÝáõÃÛáõÝ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</si>
  <si>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</si>
  <si>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</si>
  <si>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</si>
  <si>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</si>
  <si>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</si>
  <si>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</si>
  <si>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</si>
  <si>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</si>
  <si>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</si>
  <si>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</si>
  <si>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</si>
  <si>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</si>
  <si>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</si>
  <si>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</si>
  <si>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</si>
  <si>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</si>
  <si>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</si>
  <si>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</si>
  <si>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</si>
  <si>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</si>
  <si>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</si>
  <si>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</si>
  <si>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</si>
  <si>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</si>
  <si>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</si>
  <si>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</si>
  <si>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</si>
  <si>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</si>
  <si>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</si>
  <si>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</si>
  <si>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</si>
  <si>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</si>
  <si>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</si>
  <si>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</si>
  <si>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</si>
  <si>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</si>
  <si>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</si>
  <si>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</si>
  <si>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</si>
  <si>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</si>
  <si>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</si>
  <si>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</si>
  <si>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</si>
  <si>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</si>
  <si>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</si>
  <si>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</si>
  <si>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</si>
  <si>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</si>
  <si>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</si>
  <si>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</si>
  <si>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</si>
  <si>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</si>
  <si>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</si>
  <si>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</si>
  <si>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</si>
  <si>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</si>
  <si>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</si>
  <si>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</si>
  <si>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</si>
  <si>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</si>
  <si>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</si>
  <si>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</si>
  <si>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</si>
  <si>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</si>
  <si>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</si>
  <si>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</si>
  <si>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</si>
  <si>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</si>
  <si>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</si>
  <si>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</si>
  <si>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</si>
  <si>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</si>
  <si>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</si>
  <si>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ÐÐ ýÇÝ³ÝëÝ»ñÇ  Ý³Ë³ñ³ñÇ</t>
  </si>
  <si>
    <t xml:space="preserve">  N         -Ü Ññ³Ù³ÝÇ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</si>
  <si>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</si>
  <si>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</si>
  <si>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</si>
  <si>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</si>
  <si>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</si>
  <si>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</si>
  <si>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</si>
  <si>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</si>
  <si>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</si>
  <si>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</si>
  <si>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</si>
  <si>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</si>
  <si>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</si>
  <si>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</si>
  <si>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</si>
  <si>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</si>
  <si>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</si>
  <si>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</si>
  <si>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</si>
  <si>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</si>
  <si>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</si>
  <si>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</si>
  <si>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</si>
  <si>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</si>
  <si>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</si>
  <si>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</si>
  <si>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</si>
  <si>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</si>
  <si>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</si>
  <si>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</si>
  <si>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</si>
  <si>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</si>
  <si>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</si>
  <si>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</si>
  <si>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</si>
  <si>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</si>
  <si>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</si>
  <si>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</si>
  <si>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</si>
  <si>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</si>
  <si>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</si>
  <si>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</si>
  <si>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</si>
  <si>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</si>
  <si>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</si>
  <si>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Ð²ÞìºîìàôÂÚàôÜ</t>
  </si>
  <si>
    <t>î³ñ»Ï³Ý Ñ³ëï³ïí³Í åÉ³Ý</t>
  </si>
  <si>
    <t>î³ñ»Ï³Ý ×ßïí³Í åÉ³Ý</t>
  </si>
  <si>
    <t>ö³ëï³óÇ</t>
  </si>
  <si>
    <t>ÀÝ¹³Ù»ÝÁ</t>
  </si>
  <si>
    <t>³Û¹ ÃíáõÙ</t>
  </si>
  <si>
    <t>ÀÝ¹³Ù»ÝÁ (ë.8+ë.9)</t>
  </si>
  <si>
    <t>ÀÝ¹³Ù»ÝÁ (ë.11+ë.12)</t>
  </si>
  <si>
    <t>(ë.7 + ë8)</t>
  </si>
  <si>
    <t>(ë.10 + ë11)</t>
  </si>
  <si>
    <t>(ë.13 + ë14)</t>
  </si>
  <si>
    <t>(ë.4 + ë5)</t>
  </si>
  <si>
    <t>úñÇÝ³Ï»ÉÇ Ó¨ Ð-9</t>
  </si>
  <si>
    <t xml:space="preserve">Ð²Ø²ÚÜøÆ ´ÚàôæºÆ  Î²î²ðØ²Ü ìºð²´ºðÚ²È </t>
  </si>
  <si>
    <t>(01.01.20  Ã. - 01. --    20   Ã. Å³Ù³Ý³Ï³Ñ³ïí³ÍÇ Ñ³Ù³ñ)</t>
  </si>
  <si>
    <t xml:space="preserve">3. Ð³Ù³ÛÝùÇ ï»Õ³µ³ßËÙ³Ý  Ù³ñ½Á  ¨  Ñ³Ù³ÛÝùÇ Ïá¹Á     </t>
  </si>
  <si>
    <t xml:space="preserve">    Áëï µÛáõç»ï³ÛÇÝ  Í³Ëë»ñÇ  ï³ñ³Íù³ÛÇÝ  ¹³ë³Ï³ñ·Ù³Ý______________________</t>
  </si>
  <si>
    <t xml:space="preserve">6. Ì³Ëë»ñÇ  ýÇÝ³Ýë³íáñÙ³Ý  ³ÕµÛáõñÇ  Ïá¹Á` (Ñ³Ù³ÛÝùÇ µÛáõç»ª 2)  </t>
  </si>
  <si>
    <r>
      <t xml:space="preserve">7. â³÷Ç ÙÇ³íáñÁª </t>
    </r>
    <r>
      <rPr>
        <i/>
        <sz val="10"/>
        <rFont val="Arial Armenian"/>
        <family val="2"/>
      </rPr>
      <t>Ñ³½³ñ ¹ñ³Ù</t>
    </r>
  </si>
  <si>
    <t xml:space="preserve">§             ¦ §                                 ¦  20    Ã.                  </t>
  </si>
  <si>
    <t xml:space="preserve">                            Î.î.               </t>
  </si>
  <si>
    <t>Ð²Ø²ÚÜøÆ ÔºÎ²ì²ð`</t>
  </si>
  <si>
    <t>(².².Ð.)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</si>
  <si>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</si>
  <si>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</si>
  <si>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</si>
  <si>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</si>
  <si>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Հավելված N 4 Գյումրի համայնքի ավագանու 2014թվականի մարտի       -ի       N        -ն որոշման</t>
  </si>
  <si>
    <r>
      <t xml:space="preserve">ÀÜ¸²ØºÜÀ ºÎ²ØàôîÜºð      </t>
    </r>
    <r>
      <rPr>
        <sz val="10"/>
        <rFont val="Arial Armenian"/>
        <family val="2"/>
      </rPr>
      <t>ïáÕ 1100 + ïáÕ 1200+ïáÕ 1300)</t>
    </r>
  </si>
  <si>
    <r>
      <t xml:space="preserve">ÀÜ¸²ØºÜÀ ºÎ²ØàôîÜºð        </t>
    </r>
    <r>
      <rPr>
        <sz val="10"/>
        <rFont val="Arial Armenian"/>
        <family val="2"/>
      </rPr>
      <t>(ïáÕ 1100 + ïáÕ 1200+ïáÕ 1300)</t>
    </r>
  </si>
  <si>
    <r>
      <rPr>
        <sz val="10"/>
        <rFont val="Arial Armenian"/>
        <family val="2"/>
      </rPr>
      <t xml:space="preserve">³Û¹ ÃíáõÙª </t>
    </r>
    <r>
      <rPr>
        <b/>
        <sz val="10"/>
        <rFont val="Arial Armenian"/>
        <family val="2"/>
      </rPr>
      <t xml:space="preserve">                                  1. Ð²ðÎºð ºì îàôðøºð               </t>
    </r>
    <r>
      <rPr>
        <sz val="10"/>
        <rFont val="Arial Armenian"/>
        <family val="2"/>
      </rPr>
      <t>(ïáÕ 1110 + ïáÕ 1120 + ïáÕ 1130 + ïáÕ 1150 + ïáÕ 1160)</t>
    </r>
  </si>
  <si>
    <t>³Û¹ ÃíáõÙ`                                                       ¶áõÛù³Ñ³ñÏ ÷áË³¹ñ³ÙÇçáóÝ»ñÇ Ñ³Ù³ñ</t>
  </si>
  <si>
    <t>³Û¹ ÃíáõÙ`                                                      ¶áõÛù³Ñ³ñÏ Ñ³Ù³ÛÝùÝ»ñÇ í³ñã³Ï³Ý ï³ñ³ÍùÝ»ñáõÙ ·ïÝíáÕ ß»Ýù»ñÇ ¨ ßÇÝáõÃÛáõÝÝ»ñÇ Ñ³Ù³ñ</t>
  </si>
  <si>
    <t>áñÇó`                                                                               ³³) ÐÇÙÝ³Ï³Ý ßÇÝáõÃÛáõÝÝ»ñÇ Ñ³Ù³ñ</t>
  </si>
  <si>
    <t>³Û¹ ÃíáõÙ`                    1.1 ¶áõÛù³ÛÇÝ Ñ³ñÏ»ñ ³Ýß³ñÅ ·áõÛùÇó        (ïáÕ 1111 + ïáÕ 1112)</t>
  </si>
  <si>
    <t xml:space="preserve">³Û¹ ÃíáõÙ`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</si>
  <si>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³Û¹ ÃíáõÙ`       î»Õ³Ï³Ý ïáõñù»ñ                              (ïáÕ 1132 + ïáÕ 1135 + ïáÕ 1136 + ïáÕ 1137 + ïáÕ 1138 + ïáÕ 1139 + ïáÕ 1140 + ïáÕ 1141 + ïáÕ 1142 + ïáÕ 1143 + ïáÕ 1144+ïáÕ 1145+ïáÕ 1146+ïáÕ 1147+ïáÕ 1148+ïáÕ 1149+ïáÕ 1150)</t>
  </si>
  <si>
    <t xml:space="preserve">          Հավելված N 1           Գյումրի համայնքի ավագանու 2013թվականի     մարտի     -ի   N      -Ն որոշման</t>
  </si>
  <si>
    <r>
      <t xml:space="preserve">    </t>
    </r>
    <r>
      <rPr>
        <b/>
        <sz val="10"/>
        <rFont val="Arial Armenian"/>
        <family val="2"/>
      </rPr>
      <t xml:space="preserve">  Հավելված 3       Գյումրի համայնքի ավագանու 2013թվ.   մարտի          -ի        N     -Ն որոշման </t>
    </r>
  </si>
  <si>
    <t xml:space="preserve">   </t>
  </si>
  <si>
    <r>
      <t xml:space="preserve">        ÀÜ¸²ØºÜÀ`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</si>
  <si>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². ÜºðøÆÜ ²Ô´ÚàôðÜºð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</si>
  <si>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</t>
    </r>
    <r>
      <rPr>
        <i/>
        <sz val="9"/>
        <rFont val="Arial Armenian"/>
        <family val="2"/>
      </rPr>
      <t>(ïáÕ 8111+ïáÕ 8120)</t>
    </r>
  </si>
  <si>
    <r>
      <t xml:space="preserve">2. üÆÜ²Üê²Î²Ü ²ÎîÆìÜºð        </t>
    </r>
    <r>
      <rPr>
        <i/>
        <sz val="9"/>
        <rFont val="Arial Armenian"/>
        <family val="2"/>
      </rPr>
      <t>(ïáÕ8161+ïáÕ8170+ïáÕ8190-ïáÕ8197+ïáÕ8198+ïáÕ8199)</t>
    </r>
  </si>
  <si>
    <r>
      <t xml:space="preserve">1.1. ²ñÅ»ÃÕÃ»ñ µ³ó³éáõÃÛ³Ùµ µ³ÅÝ»ïáÙë»ñÇ ¨ Ï³åÇï³ÉáõÙ ³ÛÉ Ù³ëÝ³ÏóáõÃÛ³Ý)              </t>
    </r>
    <r>
      <rPr>
        <sz val="9"/>
        <rFont val="Arial Armenian"/>
        <family val="2"/>
      </rPr>
      <t>(ïáÕ 8112+ïáÕ 8113)</t>
    </r>
  </si>
  <si>
    <r>
      <t>1.2.ì³ñÏ»ñ ¨ ÷áË³ïíáõÃÛáõÝÝ»ñ  (ëï³óáõÙ ¨ Ù³ñáõÙ)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</si>
  <si>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              Հավելված N5                   Գյումրի համայնքի ավագանու 2013թվականի մարտի     -ի        N      -Ն որոշման</t>
  </si>
  <si>
    <t xml:space="preserve">        Ðավելված  2      ¶յումրի համայնքի ավագանու 2013թվ.ի մարտի     -ի  N       -Ü áñáßÙ³Ý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</si>
</sst>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* #,##0_);_(* \(#,##0\);_(* &quot;-&quot;_);_(@_)"/>
    <numFmt numFmtId="178" formatCode="_(&quot; &quot;* #,##0.00_);_(&quot; &quot;* \(#,##0.00\);_(&quot; 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&quot; &quot;;\-#,##0&quot; &quot;"/>
    <numFmt numFmtId="187" formatCode="#,##0&quot; &quot;;[Red]\-#,##0&quot; &quot;"/>
    <numFmt numFmtId="188" formatCode="#,##0.00&quot; &quot;;\-#,##0.00&quot; &quot;"/>
    <numFmt numFmtId="189" formatCode="#,##0.00&quot; &quot;;[Red]\-#,##0.00&quot; &quot;"/>
    <numFmt numFmtId="190" formatCode="_-* #,##0&quot; &quot;_-;\-* #,##0&quot; &quot;_-;_-* &quot;-&quot;&quot; &quot;_-;_-@_-"/>
    <numFmt numFmtId="191" formatCode="_-* #,##0_ _-;\-* #,##0_ _-;_-* &quot;-&quot;_ _-;_-@_-"/>
    <numFmt numFmtId="192" formatCode="_-* #,##0.00&quot; &quot;_-;\-* #,##0.00&quot; &quot;_-;_-* &quot;-&quot;??&quot; &quot;_-;_-@_-"/>
    <numFmt numFmtId="193" formatCode="_-* #,##0.00_ _-;\-* #,##0.00_ _-;_-* &quot;-&quot;??_ _-;_-@_-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[$-FC19]d\ mmmm\ yyyy\ &quot;г.&quot;"/>
    <numFmt numFmtId="203" formatCode="0.0"/>
  </numFmts>
  <fonts count="6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i/>
      <sz val="9"/>
      <name val="Arial Armenian"/>
      <family val="2"/>
    </font>
    <font>
      <sz val="9"/>
      <name val="Arial"/>
      <family val="0"/>
    </font>
    <font>
      <sz val="10"/>
      <color indexed="10"/>
      <name val="Arial Armenian"/>
      <family val="2"/>
    </font>
    <font>
      <b/>
      <sz val="10.5"/>
      <name val="Arial Armenian"/>
      <family val="2"/>
    </font>
    <font>
      <b/>
      <u val="single"/>
      <sz val="10"/>
      <name val="Arial Armenian"/>
      <family val="2"/>
    </font>
    <font>
      <u val="single"/>
      <sz val="11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16"/>
      <name val="Arial Armenian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/>
    </xf>
    <xf numFmtId="19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1" fillId="0" borderId="2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quotePrefix="1">
      <alignment horizontal="center" vertical="center"/>
    </xf>
    <xf numFmtId="0" fontId="2" fillId="0" borderId="18" xfId="0" applyNumberFormat="1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23" xfId="0" applyFont="1" applyFill="1" applyBorder="1" applyAlignment="1">
      <alignment horizontal="centerContinuous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Continuous" vertical="center" wrapText="1"/>
    </xf>
    <xf numFmtId="0" fontId="1" fillId="0" borderId="31" xfId="0" applyFont="1" applyFill="1" applyBorder="1" applyAlignment="1">
      <alignment horizontal="centerContinuous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 horizontal="centerContinuous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Continuous" vertical="center" wrapText="1"/>
    </xf>
    <xf numFmtId="0" fontId="1" fillId="0" borderId="38" xfId="0" applyFont="1" applyFill="1" applyBorder="1" applyAlignment="1">
      <alignment horizontal="centerContinuous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1" fillId="0" borderId="0" xfId="34" applyFont="1" applyAlignment="1">
      <alignment horizontal="justify"/>
      <protection/>
    </xf>
    <xf numFmtId="0" fontId="1" fillId="0" borderId="0" xfId="34" applyFont="1" applyAlignment="1">
      <alignment horizontal="center" vertical="center"/>
      <protection/>
    </xf>
    <xf numFmtId="0" fontId="1" fillId="0" borderId="0" xfId="34" applyFont="1">
      <alignment/>
      <protection/>
    </xf>
    <xf numFmtId="0" fontId="2" fillId="33" borderId="0" xfId="0" applyFont="1" applyFill="1" applyAlignment="1">
      <alignment horizontal="left" wrapText="1"/>
    </xf>
    <xf numFmtId="49" fontId="1" fillId="33" borderId="0" xfId="0" applyNumberFormat="1" applyFont="1" applyFill="1" applyAlignment="1">
      <alignment horizontal="centerContinuous"/>
    </xf>
    <xf numFmtId="0" fontId="1" fillId="0" borderId="39" xfId="0" applyFont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8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33" borderId="0" xfId="33" applyFont="1" applyFill="1" applyAlignment="1">
      <alignment/>
      <protection/>
    </xf>
    <xf numFmtId="0" fontId="14" fillId="33" borderId="0" xfId="0" applyFont="1" applyFill="1" applyAlignment="1">
      <alignment horizontal="left"/>
    </xf>
    <xf numFmtId="49" fontId="14" fillId="33" borderId="0" xfId="0" applyNumberFormat="1" applyFont="1" applyFill="1" applyAlignment="1">
      <alignment horizontal="center"/>
    </xf>
    <xf numFmtId="49" fontId="14" fillId="33" borderId="0" xfId="0" applyNumberFormat="1" applyFont="1" applyFill="1" applyBorder="1" applyAlignment="1">
      <alignment horizontal="center"/>
    </xf>
    <xf numFmtId="49" fontId="14" fillId="33" borderId="0" xfId="0" applyNumberFormat="1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4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vertical="top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vertical="center" wrapText="1"/>
    </xf>
    <xf numFmtId="49" fontId="12" fillId="0" borderId="15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top" wrapText="1"/>
    </xf>
    <xf numFmtId="49" fontId="19" fillId="0" borderId="15" xfId="0" applyNumberFormat="1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quotePrefix="1">
      <alignment horizontal="center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2" fillId="0" borderId="15" xfId="0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vertical="center" wrapText="1"/>
    </xf>
    <xf numFmtId="201" fontId="2" fillId="0" borderId="40" xfId="0" applyNumberFormat="1" applyFont="1" applyFill="1" applyBorder="1" applyAlignment="1">
      <alignment horizontal="center" vertical="center" wrapText="1"/>
    </xf>
    <xf numFmtId="201" fontId="2" fillId="0" borderId="18" xfId="0" applyNumberFormat="1" applyFont="1" applyFill="1" applyBorder="1" applyAlignment="1">
      <alignment horizontal="center" vertical="center"/>
    </xf>
    <xf numFmtId="201" fontId="2" fillId="0" borderId="18" xfId="0" applyNumberFormat="1" applyFont="1" applyFill="1" applyBorder="1" applyAlignment="1">
      <alignment horizontal="center" vertical="center" wrapText="1"/>
    </xf>
    <xf numFmtId="201" fontId="1" fillId="0" borderId="15" xfId="0" applyNumberFormat="1" applyFont="1" applyFill="1" applyBorder="1" applyAlignment="1">
      <alignment horizontal="center" vertical="center"/>
    </xf>
    <xf numFmtId="201" fontId="1" fillId="0" borderId="18" xfId="0" applyNumberFormat="1" applyFont="1" applyFill="1" applyBorder="1" applyAlignment="1">
      <alignment horizontal="center" vertical="center"/>
    </xf>
    <xf numFmtId="201" fontId="1" fillId="0" borderId="16" xfId="0" applyNumberFormat="1" applyFont="1" applyFill="1" applyBorder="1" applyAlignment="1">
      <alignment horizontal="center" vertical="center"/>
    </xf>
    <xf numFmtId="201" fontId="2" fillId="0" borderId="15" xfId="0" applyNumberFormat="1" applyFont="1" applyFill="1" applyBorder="1" applyAlignment="1">
      <alignment horizontal="center" vertical="center"/>
    </xf>
    <xf numFmtId="201" fontId="2" fillId="0" borderId="15" xfId="0" applyNumberFormat="1" applyFont="1" applyFill="1" applyBorder="1" applyAlignment="1">
      <alignment horizontal="center" vertical="center" wrapText="1"/>
    </xf>
    <xf numFmtId="201" fontId="1" fillId="0" borderId="15" xfId="46" applyNumberFormat="1" applyFont="1" applyFill="1" applyBorder="1" applyAlignment="1">
      <alignment horizontal="center" vertical="center"/>
    </xf>
    <xf numFmtId="201" fontId="13" fillId="0" borderId="42" xfId="0" applyNumberFormat="1" applyFont="1" applyFill="1" applyBorder="1" applyAlignment="1">
      <alignment horizontal="center" vertical="center"/>
    </xf>
    <xf numFmtId="201" fontId="13" fillId="0" borderId="43" xfId="0" applyNumberFormat="1" applyFont="1" applyFill="1" applyBorder="1" applyAlignment="1">
      <alignment horizontal="center" vertical="center"/>
    </xf>
    <xf numFmtId="201" fontId="13" fillId="0" borderId="15" xfId="0" applyNumberFormat="1" applyFont="1" applyFill="1" applyBorder="1" applyAlignment="1">
      <alignment horizontal="center" vertical="center"/>
    </xf>
    <xf numFmtId="201" fontId="1" fillId="33" borderId="0" xfId="0" applyNumberFormat="1" applyFont="1" applyFill="1" applyAlignment="1">
      <alignment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 quotePrefix="1">
      <alignment horizontal="center" vertical="center"/>
    </xf>
    <xf numFmtId="49" fontId="3" fillId="0" borderId="45" xfId="0" applyNumberFormat="1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 quotePrefix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46" xfId="0" applyFont="1" applyFill="1" applyBorder="1" applyAlignment="1">
      <alignment horizontal="centerContinuous" wrapText="1"/>
    </xf>
    <xf numFmtId="0" fontId="1" fillId="0" borderId="47" xfId="0" applyFont="1" applyFill="1" applyBorder="1" applyAlignment="1">
      <alignment horizontal="centerContinuous" wrapText="1"/>
    </xf>
    <xf numFmtId="0" fontId="2" fillId="0" borderId="44" xfId="0" applyFont="1" applyFill="1" applyBorder="1" applyAlignment="1">
      <alignment horizontal="center" vertical="justify" wrapText="1"/>
    </xf>
    <xf numFmtId="0" fontId="1" fillId="0" borderId="4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201" fontId="2" fillId="0" borderId="0" xfId="0" applyNumberFormat="1" applyFont="1" applyFill="1" applyAlignment="1">
      <alignment/>
    </xf>
    <xf numFmtId="201" fontId="1" fillId="0" borderId="0" xfId="0" applyNumberFormat="1" applyFont="1" applyFill="1" applyAlignment="1">
      <alignment horizontal="left"/>
    </xf>
    <xf numFmtId="201" fontId="1" fillId="0" borderId="0" xfId="0" applyNumberFormat="1" applyFont="1" applyFill="1" applyAlignment="1">
      <alignment wrapText="1"/>
    </xf>
    <xf numFmtId="201" fontId="1" fillId="0" borderId="0" xfId="0" applyNumberFormat="1" applyFont="1" applyFill="1" applyAlignment="1">
      <alignment/>
    </xf>
    <xf numFmtId="201" fontId="0" fillId="0" borderId="4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49" fontId="16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left" vertical="top" wrapText="1"/>
    </xf>
    <xf numFmtId="201" fontId="18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201" fontId="0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/>
    </xf>
    <xf numFmtId="0" fontId="2" fillId="0" borderId="52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centerContinuous" wrapText="1"/>
    </xf>
    <xf numFmtId="0" fontId="2" fillId="0" borderId="53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Continuous" wrapText="1"/>
    </xf>
    <xf numFmtId="0" fontId="1" fillId="0" borderId="54" xfId="0" applyFont="1" applyFill="1" applyBorder="1" applyAlignment="1">
      <alignment horizontal="centerContinuous" wrapText="1"/>
    </xf>
    <xf numFmtId="0" fontId="1" fillId="0" borderId="54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/>
    </xf>
    <xf numFmtId="0" fontId="2" fillId="0" borderId="56" xfId="0" applyFont="1" applyFill="1" applyBorder="1" applyAlignment="1">
      <alignment horizontal="center" wrapText="1"/>
    </xf>
    <xf numFmtId="201" fontId="2" fillId="0" borderId="49" xfId="0" applyNumberFormat="1" applyFont="1" applyFill="1" applyBorder="1" applyAlignment="1">
      <alignment horizontal="center" vertical="center" wrapText="1"/>
    </xf>
    <xf numFmtId="201" fontId="11" fillId="0" borderId="15" xfId="0" applyNumberFormat="1" applyFont="1" applyFill="1" applyBorder="1" applyAlignment="1">
      <alignment horizontal="right" wrapText="1"/>
    </xf>
    <xf numFmtId="203" fontId="11" fillId="0" borderId="15" xfId="0" applyNumberFormat="1" applyFont="1" applyFill="1" applyBorder="1" applyAlignment="1">
      <alignment wrapText="1"/>
    </xf>
    <xf numFmtId="201" fontId="11" fillId="0" borderId="15" xfId="0" applyNumberFormat="1" applyFont="1" applyFill="1" applyBorder="1" applyAlignment="1">
      <alignment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/>
    </xf>
    <xf numFmtId="0" fontId="16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11" fillId="0" borderId="42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16" fillId="0" borderId="4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/>
    </xf>
    <xf numFmtId="0" fontId="11" fillId="0" borderId="43" xfId="0" applyFont="1" applyFill="1" applyBorder="1" applyAlignment="1">
      <alignment horizontal="center"/>
    </xf>
    <xf numFmtId="0" fontId="4" fillId="0" borderId="61" xfId="0" applyFont="1" applyFill="1" applyBorder="1" applyAlignment="1">
      <alignment vertical="center"/>
    </xf>
    <xf numFmtId="0" fontId="12" fillId="0" borderId="43" xfId="0" applyFont="1" applyFill="1" applyBorder="1" applyAlignment="1">
      <alignment wrapText="1"/>
    </xf>
    <xf numFmtId="0" fontId="11" fillId="0" borderId="42" xfId="0" applyFont="1" applyFill="1" applyBorder="1" applyAlignment="1">
      <alignment horizontal="left" wrapText="1"/>
    </xf>
    <xf numFmtId="0" fontId="16" fillId="0" borderId="43" xfId="0" applyFont="1" applyFill="1" applyBorder="1" applyAlignment="1">
      <alignment wrapText="1"/>
    </xf>
    <xf numFmtId="201" fontId="1" fillId="0" borderId="11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wrapText="1"/>
    </xf>
    <xf numFmtId="0" fontId="19" fillId="0" borderId="43" xfId="0" applyFont="1" applyFill="1" applyBorder="1" applyAlignment="1">
      <alignment/>
    </xf>
    <xf numFmtId="0" fontId="19" fillId="0" borderId="43" xfId="0" applyFont="1" applyFill="1" applyBorder="1" applyAlignment="1">
      <alignment wrapText="1"/>
    </xf>
    <xf numFmtId="0" fontId="19" fillId="0" borderId="58" xfId="0" applyFont="1" applyFill="1" applyBorder="1" applyAlignment="1">
      <alignment wrapText="1"/>
    </xf>
    <xf numFmtId="0" fontId="4" fillId="0" borderId="62" xfId="0" applyFont="1" applyFill="1" applyBorder="1" applyAlignment="1">
      <alignment/>
    </xf>
    <xf numFmtId="0" fontId="19" fillId="0" borderId="63" xfId="0" applyFont="1" applyFill="1" applyBorder="1" applyAlignment="1">
      <alignment wrapText="1"/>
    </xf>
    <xf numFmtId="0" fontId="12" fillId="0" borderId="58" xfId="0" applyFont="1" applyFill="1" applyBorder="1" applyAlignment="1">
      <alignment wrapText="1"/>
    </xf>
    <xf numFmtId="0" fontId="4" fillId="0" borderId="64" xfId="0" applyFont="1" applyFill="1" applyBorder="1" applyAlignment="1">
      <alignment/>
    </xf>
    <xf numFmtId="0" fontId="19" fillId="0" borderId="65" xfId="0" applyFont="1" applyFill="1" applyBorder="1" applyAlignment="1">
      <alignment wrapText="1"/>
    </xf>
    <xf numFmtId="0" fontId="4" fillId="0" borderId="37" xfId="0" applyFont="1" applyFill="1" applyBorder="1" applyAlignment="1">
      <alignment/>
    </xf>
    <xf numFmtId="0" fontId="12" fillId="0" borderId="49" xfId="0" applyFont="1" applyFill="1" applyBorder="1" applyAlignment="1">
      <alignment wrapText="1"/>
    </xf>
    <xf numFmtId="0" fontId="4" fillId="0" borderId="51" xfId="0" applyFont="1" applyFill="1" applyBorder="1" applyAlignment="1">
      <alignment/>
    </xf>
    <xf numFmtId="0" fontId="11" fillId="0" borderId="53" xfId="0" applyFont="1" applyFill="1" applyBorder="1" applyAlignment="1">
      <alignment horizontal="left"/>
    </xf>
    <xf numFmtId="0" fontId="16" fillId="0" borderId="49" xfId="0" applyFont="1" applyFill="1" applyBorder="1" applyAlignment="1">
      <alignment wrapText="1"/>
    </xf>
    <xf numFmtId="0" fontId="11" fillId="0" borderId="42" xfId="0" applyFont="1" applyFill="1" applyBorder="1" applyAlignment="1">
      <alignment wrapText="1"/>
    </xf>
    <xf numFmtId="0" fontId="4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16" fillId="0" borderId="49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201" fontId="1" fillId="0" borderId="66" xfId="0" applyNumberFormat="1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vertical="center" wrapText="1"/>
    </xf>
    <xf numFmtId="201" fontId="1" fillId="0" borderId="12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59" xfId="0" applyNumberFormat="1" applyFont="1" applyFill="1" applyBorder="1" applyAlignment="1">
      <alignment horizontal="center" vertical="center" wrapText="1"/>
    </xf>
    <xf numFmtId="49" fontId="16" fillId="0" borderId="68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201" fontId="1" fillId="0" borderId="43" xfId="0" applyNumberFormat="1" applyFont="1" applyFill="1" applyBorder="1" applyAlignment="1">
      <alignment horizontal="center" vertical="center" wrapText="1"/>
    </xf>
    <xf numFmtId="201" fontId="1" fillId="0" borderId="69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49" fontId="4" fillId="0" borderId="6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1" fillId="0" borderId="43" xfId="0" applyNumberFormat="1" applyFont="1" applyFill="1" applyBorder="1" applyAlignment="1">
      <alignment horizontal="center" vertical="center" wrapText="1" readingOrder="1"/>
    </xf>
    <xf numFmtId="201" fontId="13" fillId="0" borderId="10" xfId="0" applyNumberFormat="1" applyFont="1" applyFill="1" applyBorder="1" applyAlignment="1">
      <alignment horizontal="center" vertical="center"/>
    </xf>
    <xf numFmtId="201" fontId="13" fillId="0" borderId="70" xfId="0" applyNumberFormat="1" applyFont="1" applyFill="1" applyBorder="1" applyAlignment="1">
      <alignment horizontal="center" vertical="center"/>
    </xf>
    <xf numFmtId="201" fontId="13" fillId="0" borderId="63" xfId="0" applyNumberFormat="1" applyFont="1" applyFill="1" applyBorder="1" applyAlignment="1">
      <alignment horizontal="center" vertical="center"/>
    </xf>
    <xf numFmtId="201" fontId="13" fillId="0" borderId="25" xfId="0" applyNumberFormat="1" applyFont="1" applyFill="1" applyBorder="1" applyAlignment="1">
      <alignment horizontal="center" vertical="center"/>
    </xf>
    <xf numFmtId="201" fontId="13" fillId="0" borderId="27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 wrapText="1" readingOrder="1"/>
    </xf>
    <xf numFmtId="201" fontId="13" fillId="0" borderId="11" xfId="0" applyNumberFormat="1" applyFont="1" applyFill="1" applyBorder="1" applyAlignment="1">
      <alignment horizontal="center" vertical="center"/>
    </xf>
    <xf numFmtId="201" fontId="13" fillId="0" borderId="66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 readingOrder="1"/>
    </xf>
    <xf numFmtId="0" fontId="4" fillId="0" borderId="48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 wrapText="1"/>
    </xf>
    <xf numFmtId="49" fontId="4" fillId="0" borderId="71" xfId="0" applyNumberFormat="1" applyFont="1" applyFill="1" applyBorder="1" applyAlignment="1">
      <alignment horizontal="center" vertical="center" wrapText="1"/>
    </xf>
    <xf numFmtId="0" fontId="4" fillId="0" borderId="71" xfId="0" applyNumberFormat="1" applyFont="1" applyFill="1" applyBorder="1" applyAlignment="1">
      <alignment horizontal="center" vertical="center" wrapText="1"/>
    </xf>
    <xf numFmtId="0" fontId="11" fillId="0" borderId="72" xfId="0" applyNumberFormat="1" applyFont="1" applyFill="1" applyBorder="1" applyAlignment="1">
      <alignment horizontal="center" vertical="center" wrapText="1"/>
    </xf>
    <xf numFmtId="0" fontId="13" fillId="0" borderId="49" xfId="0" applyNumberFormat="1" applyFont="1" applyFill="1" applyBorder="1" applyAlignment="1">
      <alignment horizontal="center" vertical="center" wrapText="1" readingOrder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>
      <alignment horizontal="center" vertical="center"/>
    </xf>
    <xf numFmtId="0" fontId="14" fillId="0" borderId="42" xfId="0" applyNumberFormat="1" applyFont="1" applyFill="1" applyBorder="1" applyAlignment="1">
      <alignment horizontal="center" vertical="center" wrapText="1" readingOrder="1"/>
    </xf>
    <xf numFmtId="201" fontId="18" fillId="0" borderId="15" xfId="0" applyNumberFormat="1" applyFont="1" applyFill="1" applyBorder="1" applyAlignment="1">
      <alignment horizontal="center" vertical="center"/>
    </xf>
    <xf numFmtId="201" fontId="8" fillId="0" borderId="15" xfId="0" applyNumberFormat="1" applyFont="1" applyFill="1" applyBorder="1" applyAlignment="1">
      <alignment horizontal="center" vertical="center"/>
    </xf>
    <xf numFmtId="203" fontId="11" fillId="0" borderId="15" xfId="0" applyNumberFormat="1" applyFont="1" applyFill="1" applyBorder="1" applyAlignment="1">
      <alignment horizontal="center" vertical="center" wrapText="1"/>
    </xf>
    <xf numFmtId="201" fontId="2" fillId="0" borderId="58" xfId="0" applyNumberFormat="1" applyFont="1" applyFill="1" applyBorder="1" applyAlignment="1">
      <alignment horizontal="center" vertical="center"/>
    </xf>
    <xf numFmtId="201" fontId="2" fillId="0" borderId="42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1" fontId="2" fillId="0" borderId="70" xfId="0" applyNumberFormat="1" applyFont="1" applyFill="1" applyBorder="1" applyAlignment="1">
      <alignment horizontal="center" vertical="center"/>
    </xf>
    <xf numFmtId="201" fontId="1" fillId="0" borderId="43" xfId="0" applyNumberFormat="1" applyFont="1" applyFill="1" applyBorder="1" applyAlignment="1">
      <alignment horizontal="center" vertical="center"/>
    </xf>
    <xf numFmtId="201" fontId="1" fillId="0" borderId="11" xfId="0" applyNumberFormat="1" applyFont="1" applyFill="1" applyBorder="1" applyAlignment="1">
      <alignment horizontal="center" vertical="center"/>
    </xf>
    <xf numFmtId="201" fontId="1" fillId="0" borderId="66" xfId="0" applyNumberFormat="1" applyFont="1" applyFill="1" applyBorder="1" applyAlignment="1">
      <alignment horizontal="center" vertical="center"/>
    </xf>
    <xf numFmtId="201" fontId="1" fillId="0" borderId="63" xfId="0" applyNumberFormat="1" applyFont="1" applyFill="1" applyBorder="1" applyAlignment="1">
      <alignment horizontal="center" vertical="center"/>
    </xf>
    <xf numFmtId="201" fontId="1" fillId="0" borderId="58" xfId="0" applyNumberFormat="1" applyFont="1" applyFill="1" applyBorder="1" applyAlignment="1">
      <alignment horizontal="center" vertical="center"/>
    </xf>
    <xf numFmtId="201" fontId="1" fillId="0" borderId="40" xfId="0" applyNumberFormat="1" applyFont="1" applyFill="1" applyBorder="1" applyAlignment="1">
      <alignment horizontal="center" vertical="center" wrapText="1"/>
    </xf>
    <xf numFmtId="201" fontId="1" fillId="0" borderId="41" xfId="0" applyNumberFormat="1" applyFont="1" applyFill="1" applyBorder="1" applyAlignment="1">
      <alignment horizontal="center" vertical="center"/>
    </xf>
    <xf numFmtId="201" fontId="1" fillId="0" borderId="49" xfId="0" applyNumberFormat="1" applyFont="1" applyFill="1" applyBorder="1" applyAlignment="1">
      <alignment horizontal="center" vertical="center"/>
    </xf>
    <xf numFmtId="201" fontId="1" fillId="0" borderId="53" xfId="0" applyNumberFormat="1" applyFont="1" applyFill="1" applyBorder="1" applyAlignment="1">
      <alignment horizontal="center" vertical="center"/>
    </xf>
    <xf numFmtId="201" fontId="1" fillId="0" borderId="74" xfId="0" applyNumberFormat="1" applyFont="1" applyFill="1" applyBorder="1" applyAlignment="1">
      <alignment horizontal="center" vertical="center" wrapText="1"/>
    </xf>
    <xf numFmtId="201" fontId="1" fillId="0" borderId="75" xfId="0" applyNumberFormat="1" applyFont="1" applyFill="1" applyBorder="1" applyAlignment="1">
      <alignment horizontal="center" vertical="center"/>
    </xf>
    <xf numFmtId="201" fontId="2" fillId="0" borderId="49" xfId="0" applyNumberFormat="1" applyFont="1" applyFill="1" applyBorder="1" applyAlignment="1">
      <alignment horizontal="center" vertical="center"/>
    </xf>
    <xf numFmtId="201" fontId="2" fillId="0" borderId="76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1" fontId="2" fillId="0" borderId="77" xfId="0" applyNumberFormat="1" applyFont="1" applyFill="1" applyBorder="1" applyAlignment="1">
      <alignment horizontal="center" vertical="center"/>
    </xf>
    <xf numFmtId="201" fontId="2" fillId="0" borderId="42" xfId="0" applyNumberFormat="1" applyFont="1" applyFill="1" applyBorder="1" applyAlignment="1">
      <alignment horizontal="center" vertical="center" wrapText="1"/>
    </xf>
    <xf numFmtId="201" fontId="2" fillId="0" borderId="70" xfId="0" applyNumberFormat="1" applyFont="1" applyFill="1" applyBorder="1" applyAlignment="1">
      <alignment horizontal="center" vertical="center" wrapText="1"/>
    </xf>
    <xf numFmtId="201" fontId="0" fillId="0" borderId="11" xfId="0" applyNumberFormat="1" applyFont="1" applyFill="1" applyBorder="1" applyAlignment="1">
      <alignment horizontal="center" vertical="center"/>
    </xf>
    <xf numFmtId="201" fontId="0" fillId="0" borderId="66" xfId="0" applyNumberFormat="1" applyFont="1" applyFill="1" applyBorder="1" applyAlignment="1">
      <alignment horizontal="center" vertical="center"/>
    </xf>
    <xf numFmtId="201" fontId="1" fillId="0" borderId="25" xfId="0" applyNumberFormat="1" applyFont="1" applyFill="1" applyBorder="1" applyAlignment="1">
      <alignment horizontal="center" vertical="center" wrapText="1"/>
    </xf>
    <xf numFmtId="201" fontId="1" fillId="0" borderId="27" xfId="0" applyNumberFormat="1" applyFont="1" applyFill="1" applyBorder="1" applyAlignment="1">
      <alignment horizontal="center" vertical="center"/>
    </xf>
    <xf numFmtId="201" fontId="2" fillId="0" borderId="53" xfId="0" applyNumberFormat="1" applyFont="1" applyFill="1" applyBorder="1" applyAlignment="1">
      <alignment horizontal="center" vertical="center"/>
    </xf>
    <xf numFmtId="201" fontId="2" fillId="0" borderId="74" xfId="0" applyNumberFormat="1" applyFont="1" applyFill="1" applyBorder="1" applyAlignment="1">
      <alignment horizontal="center" vertical="center"/>
    </xf>
    <xf numFmtId="201" fontId="2" fillId="0" borderId="75" xfId="0" applyNumberFormat="1" applyFont="1" applyFill="1" applyBorder="1" applyAlignment="1">
      <alignment horizontal="center" vertical="center"/>
    </xf>
    <xf numFmtId="201" fontId="1" fillId="0" borderId="42" xfId="0" applyNumberFormat="1" applyFont="1" applyFill="1" applyBorder="1" applyAlignment="1">
      <alignment horizontal="center" vertical="center"/>
    </xf>
    <xf numFmtId="201" fontId="1" fillId="0" borderId="10" xfId="0" applyNumberFormat="1" applyFont="1" applyFill="1" applyBorder="1" applyAlignment="1">
      <alignment horizontal="center" vertical="center"/>
    </xf>
    <xf numFmtId="201" fontId="1" fillId="0" borderId="70" xfId="0" applyNumberFormat="1" applyFont="1" applyFill="1" applyBorder="1" applyAlignment="1">
      <alignment horizontal="center" vertical="center"/>
    </xf>
    <xf numFmtId="201" fontId="0" fillId="0" borderId="43" xfId="0" applyNumberFormat="1" applyFont="1" applyFill="1" applyBorder="1" applyAlignment="1">
      <alignment horizontal="center" vertical="center"/>
    </xf>
    <xf numFmtId="201" fontId="1" fillId="0" borderId="18" xfId="0" applyNumberFormat="1" applyFont="1" applyFill="1" applyBorder="1" applyAlignment="1" applyProtection="1">
      <alignment horizontal="center" vertical="center"/>
      <protection/>
    </xf>
    <xf numFmtId="201" fontId="1" fillId="0" borderId="0" xfId="0" applyNumberFormat="1" applyFont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" fillId="0" borderId="56" xfId="0" applyFont="1" applyFill="1" applyBorder="1" applyAlignment="1">
      <alignment wrapText="1"/>
    </xf>
    <xf numFmtId="14" fontId="3" fillId="33" borderId="0" xfId="0" applyNumberFormat="1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14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55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201" fontId="1" fillId="0" borderId="0" xfId="0" applyNumberFormat="1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4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wrapText="1"/>
    </xf>
    <xf numFmtId="0" fontId="1" fillId="33" borderId="0" xfId="33" applyFont="1" applyFill="1" applyAlignment="1">
      <alignment vertical="center"/>
      <protection/>
    </xf>
    <xf numFmtId="0" fontId="1" fillId="33" borderId="0" xfId="33" applyFont="1" applyFill="1" applyBorder="1" applyAlignment="1">
      <alignment/>
      <protection/>
    </xf>
    <xf numFmtId="0" fontId="1" fillId="33" borderId="0" xfId="33" applyFont="1" applyFill="1" applyAlignment="1">
      <alignment/>
      <protection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01" fontId="1" fillId="0" borderId="0" xfId="0" applyNumberFormat="1" applyFont="1" applyFill="1" applyAlignment="1">
      <alignment horizontal="left" vertical="center" wrapText="1"/>
    </xf>
    <xf numFmtId="201" fontId="26" fillId="0" borderId="0" xfId="0" applyNumberFormat="1" applyFont="1" applyFill="1" applyAlignment="1">
      <alignment horizontal="left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95" fontId="8" fillId="0" borderId="46" xfId="0" applyNumberFormat="1" applyFont="1" applyFill="1" applyBorder="1" applyAlignment="1">
      <alignment horizontal="center" vertical="center" wrapText="1"/>
    </xf>
    <xf numFmtId="195" fontId="8" fillId="0" borderId="15" xfId="0" applyNumberFormat="1" applyFont="1" applyFill="1" applyBorder="1" applyAlignment="1">
      <alignment horizontal="center" vertical="center" wrapText="1"/>
    </xf>
    <xf numFmtId="195" fontId="8" fillId="0" borderId="2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27" fillId="33" borderId="0" xfId="0" applyFont="1" applyFill="1" applyAlignment="1">
      <alignment horizontal="left" vertical="top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201" fontId="1" fillId="0" borderId="0" xfId="0" applyNumberFormat="1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201" fontId="1" fillId="0" borderId="0" xfId="0" applyNumberFormat="1" applyFont="1" applyFill="1" applyBorder="1" applyAlignment="1">
      <alignment vertical="center" wrapText="1"/>
    </xf>
    <xf numFmtId="201" fontId="1" fillId="0" borderId="0" xfId="0" applyNumberFormat="1" applyFont="1" applyFill="1" applyBorder="1" applyAlignment="1">
      <alignment horizontal="center" vertical="center" wrapText="1"/>
    </xf>
    <xf numFmtId="201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201" fontId="2" fillId="0" borderId="0" xfId="0" applyNumberFormat="1" applyFont="1" applyFill="1" applyBorder="1" applyAlignment="1">
      <alignment horizontal="center" vertical="center" wrapText="1"/>
    </xf>
    <xf numFmtId="201" fontId="11" fillId="0" borderId="0" xfId="0" applyNumberFormat="1" applyFont="1" applyFill="1" applyBorder="1" applyAlignment="1">
      <alignment wrapText="1"/>
    </xf>
    <xf numFmtId="203" fontId="11" fillId="0" borderId="0" xfId="0" applyNumberFormat="1" applyFont="1" applyFill="1" applyBorder="1" applyAlignment="1">
      <alignment wrapTex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8" xfId="0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 indent="3"/>
    </xf>
    <xf numFmtId="0" fontId="2" fillId="33" borderId="0" xfId="0" applyFont="1" applyFill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8" fillId="0" borderId="0" xfId="0" applyFont="1" applyAlignment="1">
      <alignment/>
    </xf>
    <xf numFmtId="49" fontId="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201" fontId="48" fillId="0" borderId="49" xfId="0" applyNumberFormat="1" applyFont="1" applyFill="1" applyBorder="1" applyAlignment="1">
      <alignment horizontal="center" vertical="center"/>
    </xf>
    <xf numFmtId="201" fontId="14" fillId="0" borderId="42" xfId="0" applyNumberFormat="1" applyFont="1" applyFill="1" applyBorder="1" applyAlignment="1">
      <alignment horizontal="center" vertical="center"/>
    </xf>
    <xf numFmtId="201" fontId="14" fillId="0" borderId="10" xfId="0" applyNumberFormat="1" applyFont="1" applyFill="1" applyBorder="1" applyAlignment="1">
      <alignment horizontal="center" vertical="center"/>
    </xf>
    <xf numFmtId="201" fontId="14" fillId="0" borderId="70" xfId="0" applyNumberFormat="1" applyFont="1" applyFill="1" applyBorder="1" applyAlignment="1">
      <alignment horizontal="center" vertical="center"/>
    </xf>
    <xf numFmtId="201" fontId="14" fillId="0" borderId="43" xfId="0" applyNumberFormat="1" applyFont="1" applyFill="1" applyBorder="1" applyAlignment="1">
      <alignment horizontal="center" vertical="center"/>
    </xf>
    <xf numFmtId="201" fontId="14" fillId="0" borderId="11" xfId="0" applyNumberFormat="1" applyFont="1" applyFill="1" applyBorder="1" applyAlignment="1">
      <alignment horizontal="center" vertical="center"/>
    </xf>
    <xf numFmtId="201" fontId="14" fillId="0" borderId="66" xfId="0" applyNumberFormat="1" applyFont="1" applyFill="1" applyBorder="1" applyAlignment="1">
      <alignment horizontal="center" vertical="center"/>
    </xf>
    <xf numFmtId="201" fontId="14" fillId="0" borderId="63" xfId="0" applyNumberFormat="1" applyFont="1" applyFill="1" applyBorder="1" applyAlignment="1">
      <alignment horizontal="center" vertical="center"/>
    </xf>
    <xf numFmtId="201" fontId="14" fillId="0" borderId="25" xfId="0" applyNumberFormat="1" applyFont="1" applyFill="1" applyBorder="1" applyAlignment="1">
      <alignment horizontal="center" vertical="center"/>
    </xf>
    <xf numFmtId="201" fontId="14" fillId="0" borderId="27" xfId="0" applyNumberFormat="1" applyFont="1" applyFill="1" applyBorder="1" applyAlignment="1">
      <alignment horizontal="center" vertical="center"/>
    </xf>
    <xf numFmtId="201" fontId="14" fillId="0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hamajnq" xfId="33"/>
    <cellStyle name="Normal_hashvetvutyunne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9.8515625" style="1" customWidth="1"/>
    <col min="2" max="2" width="13.421875" style="1" customWidth="1"/>
    <col min="3" max="16384" width="9.140625" style="1" customWidth="1"/>
  </cols>
  <sheetData>
    <row r="1" spans="1:13" s="130" customFormat="1" ht="5.25" customHeight="1">
      <c r="A1" s="124"/>
      <c r="B1" s="125"/>
      <c r="C1" s="126"/>
      <c r="D1" s="127"/>
      <c r="I1" s="129"/>
      <c r="J1" s="129"/>
      <c r="K1" s="129"/>
      <c r="L1" s="129"/>
      <c r="M1" s="129"/>
    </row>
    <row r="2" spans="1:12" s="130" customFormat="1" ht="30.75" customHeight="1">
      <c r="A2" s="124"/>
      <c r="C2" s="410" t="s">
        <v>72</v>
      </c>
      <c r="D2" s="411"/>
      <c r="E2" s="411"/>
      <c r="F2" s="411"/>
      <c r="L2" s="133"/>
    </row>
    <row r="3" spans="4:12" s="130" customFormat="1" ht="14.25">
      <c r="D3" s="128" t="s">
        <v>689</v>
      </c>
      <c r="E3" s="128"/>
      <c r="F3" s="128"/>
      <c r="L3" s="128"/>
    </row>
    <row r="4" spans="4:12" s="130" customFormat="1" ht="14.25">
      <c r="D4" s="131" t="s">
        <v>19</v>
      </c>
      <c r="E4" s="131"/>
      <c r="F4" s="131"/>
      <c r="L4" s="131"/>
    </row>
    <row r="5" spans="3:12" s="130" customFormat="1" ht="15.75" customHeight="1">
      <c r="C5" s="132"/>
      <c r="E5" s="131" t="s">
        <v>690</v>
      </c>
      <c r="F5" s="131"/>
      <c r="G5" s="132"/>
      <c r="L5" s="131"/>
    </row>
    <row r="6" spans="1:12" ht="24.75" customHeight="1">
      <c r="A6" s="110"/>
      <c r="C6" s="110"/>
      <c r="D6" s="110"/>
      <c r="E6" s="132" t="s">
        <v>748</v>
      </c>
      <c r="F6" s="110"/>
      <c r="G6" s="110"/>
      <c r="L6" s="110"/>
    </row>
    <row r="7" spans="1:12" ht="14.25">
      <c r="A7" s="110"/>
      <c r="C7" s="110"/>
      <c r="D7" s="110"/>
      <c r="E7" s="132"/>
      <c r="F7" s="110"/>
      <c r="G7" s="110"/>
      <c r="L7" s="110"/>
    </row>
    <row r="8" spans="1:12" ht="14.25">
      <c r="A8" s="110"/>
      <c r="C8" s="110"/>
      <c r="D8" s="110"/>
      <c r="E8" s="132"/>
      <c r="F8" s="110"/>
      <c r="G8" s="110"/>
      <c r="L8" s="110"/>
    </row>
    <row r="9" spans="1:7" s="83" customFormat="1" ht="21" customHeight="1">
      <c r="A9" s="416" t="s">
        <v>736</v>
      </c>
      <c r="B9" s="416"/>
      <c r="C9" s="416"/>
      <c r="D9" s="416"/>
      <c r="E9" s="416"/>
      <c r="F9" s="416"/>
      <c r="G9" s="416"/>
    </row>
    <row r="10" spans="1:7" s="84" customFormat="1" ht="18" customHeight="1">
      <c r="A10" s="416" t="s">
        <v>749</v>
      </c>
      <c r="B10" s="416"/>
      <c r="C10" s="416"/>
      <c r="D10" s="416"/>
      <c r="E10" s="416"/>
      <c r="F10" s="416"/>
      <c r="G10" s="416"/>
    </row>
    <row r="11" spans="1:7" s="84" customFormat="1" ht="18" customHeight="1">
      <c r="A11" s="417" t="s">
        <v>750</v>
      </c>
      <c r="B11" s="417"/>
      <c r="C11" s="417"/>
      <c r="D11" s="417"/>
      <c r="E11" s="417"/>
      <c r="F11" s="417"/>
      <c r="G11" s="417"/>
    </row>
    <row r="12" spans="1:7" s="84" customFormat="1" ht="18" customHeight="1">
      <c r="A12" s="85"/>
      <c r="B12" s="85"/>
      <c r="C12" s="85"/>
      <c r="D12" s="85"/>
      <c r="E12" s="85"/>
      <c r="F12" s="85"/>
      <c r="G12" s="85"/>
    </row>
    <row r="13" spans="1:7" s="84" customFormat="1" ht="18" customHeight="1">
      <c r="A13" s="85"/>
      <c r="B13" s="85"/>
      <c r="C13" s="85"/>
      <c r="D13" s="85"/>
      <c r="E13" s="85"/>
      <c r="F13" s="85"/>
      <c r="G13" s="85"/>
    </row>
    <row r="14" spans="1:7" s="84" customFormat="1" ht="18" customHeight="1">
      <c r="A14" s="415" t="s">
        <v>512</v>
      </c>
      <c r="B14" s="415"/>
      <c r="C14" s="415"/>
      <c r="D14" s="415"/>
      <c r="E14" s="415"/>
      <c r="F14" s="415"/>
      <c r="G14" s="415"/>
    </row>
    <row r="15" spans="1:7" s="84" customFormat="1" ht="18" customHeight="1">
      <c r="A15" s="415" t="s">
        <v>513</v>
      </c>
      <c r="B15" s="415"/>
      <c r="C15" s="415"/>
      <c r="D15" s="415"/>
      <c r="E15" s="415"/>
      <c r="F15" s="415"/>
      <c r="G15" s="415"/>
    </row>
    <row r="16" spans="1:7" s="84" customFormat="1" ht="18" customHeight="1">
      <c r="A16" s="415" t="s">
        <v>751</v>
      </c>
      <c r="B16" s="415"/>
      <c r="C16" s="415"/>
      <c r="D16" s="415"/>
      <c r="E16" s="415"/>
      <c r="F16" s="415"/>
      <c r="G16" s="415"/>
    </row>
    <row r="17" spans="1:7" s="84" customFormat="1" ht="18" customHeight="1">
      <c r="A17" s="415" t="s">
        <v>752</v>
      </c>
      <c r="B17" s="415"/>
      <c r="C17" s="415"/>
      <c r="D17" s="415"/>
      <c r="E17" s="415"/>
      <c r="F17" s="415"/>
      <c r="G17" s="415"/>
    </row>
    <row r="18" spans="1:7" s="84" customFormat="1" ht="18" customHeight="1">
      <c r="A18" s="413" t="s">
        <v>613</v>
      </c>
      <c r="B18" s="413"/>
      <c r="C18" s="413"/>
      <c r="D18" s="413"/>
      <c r="E18" s="413"/>
      <c r="F18" s="413"/>
      <c r="G18" s="413"/>
    </row>
    <row r="19" spans="1:7" s="84" customFormat="1" ht="18" customHeight="1">
      <c r="A19" s="414" t="s">
        <v>614</v>
      </c>
      <c r="B19" s="414"/>
      <c r="C19" s="414"/>
      <c r="D19" s="414"/>
      <c r="E19" s="414"/>
      <c r="F19" s="414"/>
      <c r="G19" s="414"/>
    </row>
    <row r="20" spans="1:7" s="84" customFormat="1" ht="18" customHeight="1">
      <c r="A20" s="415" t="s">
        <v>753</v>
      </c>
      <c r="B20" s="415"/>
      <c r="C20" s="415"/>
      <c r="D20" s="415"/>
      <c r="E20" s="415"/>
      <c r="F20" s="415"/>
      <c r="G20" s="415"/>
    </row>
    <row r="21" spans="1:7" s="84" customFormat="1" ht="18" customHeight="1">
      <c r="A21" s="415" t="s">
        <v>754</v>
      </c>
      <c r="B21" s="415"/>
      <c r="C21" s="415"/>
      <c r="D21" s="415"/>
      <c r="E21" s="415"/>
      <c r="F21" s="415"/>
      <c r="G21" s="415"/>
    </row>
    <row r="22" spans="1:7" s="84" customFormat="1" ht="18" customHeight="1">
      <c r="A22" s="123"/>
      <c r="B22" s="123"/>
      <c r="C22" s="123"/>
      <c r="D22" s="123"/>
      <c r="E22" s="123"/>
      <c r="F22" s="123"/>
      <c r="G22" s="123"/>
    </row>
    <row r="23" spans="1:7" s="84" customFormat="1" ht="18" customHeight="1">
      <c r="A23" s="123"/>
      <c r="B23" s="123"/>
      <c r="C23" s="123"/>
      <c r="D23" s="123"/>
      <c r="E23" s="123"/>
      <c r="F23" s="123"/>
      <c r="G23" s="123"/>
    </row>
    <row r="25" spans="1:6" ht="12.75">
      <c r="A25" s="104"/>
      <c r="B25" s="86"/>
      <c r="C25" s="86"/>
      <c r="D25" s="86"/>
      <c r="E25" s="86"/>
      <c r="F25" s="86"/>
    </row>
    <row r="26" spans="1:6" ht="12.75" customHeight="1">
      <c r="A26" s="111"/>
      <c r="B26" s="112"/>
      <c r="C26" s="113"/>
      <c r="D26" s="113"/>
      <c r="E26" s="111"/>
      <c r="F26" s="112"/>
    </row>
    <row r="27" spans="1:6" ht="12.75">
      <c r="A27" s="412" t="s">
        <v>755</v>
      </c>
      <c r="B27" s="412"/>
      <c r="C27" s="86"/>
      <c r="D27" s="86"/>
      <c r="E27" s="86"/>
      <c r="F27" s="86"/>
    </row>
    <row r="28" spans="1:6" ht="12.75" hidden="1">
      <c r="A28" s="104"/>
      <c r="B28" s="86"/>
      <c r="C28" s="86"/>
      <c r="D28" s="14"/>
      <c r="E28" s="86"/>
      <c r="F28" s="86"/>
    </row>
    <row r="29" spans="1:6" ht="12.75">
      <c r="A29" s="104"/>
      <c r="B29" s="86"/>
      <c r="C29" s="86"/>
      <c r="D29" s="14"/>
      <c r="E29" s="86"/>
      <c r="F29" s="86"/>
    </row>
    <row r="30" spans="1:6" ht="12.75">
      <c r="A30" s="104"/>
      <c r="B30" s="86"/>
      <c r="C30" s="86"/>
      <c r="D30" s="14"/>
      <c r="E30" s="86"/>
      <c r="F30" s="86"/>
    </row>
    <row r="31" spans="1:6" ht="12.75">
      <c r="A31" s="104"/>
      <c r="B31" s="86"/>
      <c r="C31" s="86"/>
      <c r="D31" s="14"/>
      <c r="E31" s="86"/>
      <c r="F31" s="86"/>
    </row>
    <row r="32" spans="1:6" ht="12.75">
      <c r="A32" s="104"/>
      <c r="B32" s="86"/>
      <c r="C32" s="86"/>
      <c r="D32" s="14"/>
      <c r="E32" s="86"/>
      <c r="F32" s="86"/>
    </row>
    <row r="33" spans="1:6" ht="17.25" customHeight="1">
      <c r="A33" s="104"/>
      <c r="B33" s="86"/>
      <c r="C33" s="86"/>
      <c r="D33" s="14"/>
      <c r="E33" s="86"/>
      <c r="F33" s="86"/>
    </row>
    <row r="34" spans="1:6" ht="12.75">
      <c r="A34" s="104"/>
      <c r="B34" s="86"/>
      <c r="C34" s="86"/>
      <c r="D34" s="14"/>
      <c r="E34" s="86"/>
      <c r="F34" s="86"/>
    </row>
    <row r="35" spans="1:6" ht="25.5">
      <c r="A35" s="104"/>
      <c r="B35" s="114" t="s">
        <v>756</v>
      </c>
      <c r="C35" s="86"/>
      <c r="D35" s="86"/>
      <c r="E35" s="86"/>
      <c r="F35" s="86"/>
    </row>
    <row r="36" spans="1:6" ht="12.75">
      <c r="A36" s="104"/>
      <c r="B36" s="114"/>
      <c r="C36" s="86"/>
      <c r="D36" s="86"/>
      <c r="E36" s="86"/>
      <c r="F36" s="86"/>
    </row>
    <row r="37" spans="1:7" ht="12.75">
      <c r="A37" s="115"/>
      <c r="B37" s="103"/>
      <c r="C37" s="103"/>
      <c r="D37" s="103"/>
      <c r="E37" s="103"/>
      <c r="F37" s="103"/>
      <c r="G37" s="31"/>
    </row>
    <row r="38" spans="1:7" ht="12.75">
      <c r="A38" s="87" t="s">
        <v>757</v>
      </c>
      <c r="B38" s="116"/>
      <c r="C38" s="117"/>
      <c r="D38" s="118"/>
      <c r="E38" s="116"/>
      <c r="F38" s="117"/>
      <c r="G38" s="134"/>
    </row>
    <row r="39" spans="1:7" ht="12.75">
      <c r="A39" s="115"/>
      <c r="B39" s="103"/>
      <c r="C39" s="103"/>
      <c r="D39" s="103"/>
      <c r="F39" s="87" t="s">
        <v>758</v>
      </c>
      <c r="G39" s="31"/>
    </row>
    <row r="40" spans="1:7" ht="12.75">
      <c r="A40" s="31"/>
      <c r="B40" s="31"/>
      <c r="C40" s="31"/>
      <c r="D40" s="31"/>
      <c r="E40" s="31"/>
      <c r="F40" s="31"/>
      <c r="G40" s="31"/>
    </row>
    <row r="41" spans="1:7" ht="12.75">
      <c r="A41" s="31"/>
      <c r="B41" s="31"/>
      <c r="C41" s="31"/>
      <c r="D41" s="31"/>
      <c r="E41" s="31"/>
      <c r="F41" s="31"/>
      <c r="G41" s="31"/>
    </row>
    <row r="42" spans="1:7" ht="12.75">
      <c r="A42" s="31"/>
      <c r="B42" s="31"/>
      <c r="C42" s="31"/>
      <c r="D42" s="31"/>
      <c r="E42" s="31"/>
      <c r="F42" s="31"/>
      <c r="G42" s="31"/>
    </row>
  </sheetData>
  <sheetProtection/>
  <mergeCells count="13">
    <mergeCell ref="A9:G9"/>
    <mergeCell ref="A10:G10"/>
    <mergeCell ref="A11:G11"/>
    <mergeCell ref="C2:F2"/>
    <mergeCell ref="A27:B27"/>
    <mergeCell ref="A18:G18"/>
    <mergeCell ref="A19:G19"/>
    <mergeCell ref="A20:G20"/>
    <mergeCell ref="A21:G21"/>
    <mergeCell ref="A14:G14"/>
    <mergeCell ref="A15:G15"/>
    <mergeCell ref="A16:G16"/>
    <mergeCell ref="A17:G17"/>
  </mergeCells>
  <printOptions/>
  <pageMargins left="0.75" right="0.23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="87" zoomScaleSheetLayoutView="87" zoomScalePageLayoutView="0" workbookViewId="0" topLeftCell="A1">
      <selection activeCell="M11" sqref="M11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4" width="14.57421875" style="0" customWidth="1"/>
    <col min="5" max="6" width="9.421875" style="0" bestFit="1" customWidth="1"/>
    <col min="7" max="7" width="11.8515625" style="0" customWidth="1"/>
    <col min="8" max="9" width="10.421875" style="0" customWidth="1"/>
    <col min="10" max="10" width="11.8515625" style="0" customWidth="1"/>
    <col min="11" max="11" width="12.7109375" style="0" customWidth="1"/>
    <col min="12" max="12" width="15.57421875" style="0" customWidth="1"/>
  </cols>
  <sheetData>
    <row r="1" spans="1:14" ht="12.75">
      <c r="A1" s="86" t="s">
        <v>775</v>
      </c>
      <c r="B1" s="86"/>
      <c r="C1" s="395" t="s">
        <v>224</v>
      </c>
      <c r="D1" s="86"/>
      <c r="E1" s="86"/>
      <c r="F1" s="86"/>
      <c r="G1" s="86"/>
      <c r="H1" s="86"/>
      <c r="I1" s="86"/>
      <c r="J1" s="86"/>
      <c r="K1" s="86"/>
      <c r="L1" s="510" t="s">
        <v>782</v>
      </c>
      <c r="M1" s="510"/>
      <c r="N1" s="510"/>
    </row>
    <row r="2" spans="1:14" ht="15">
      <c r="A2" s="378"/>
      <c r="B2" s="378"/>
      <c r="C2" s="387" t="s">
        <v>483</v>
      </c>
      <c r="D2" s="378"/>
      <c r="E2" s="378"/>
      <c r="F2" s="378"/>
      <c r="G2" s="378"/>
      <c r="H2" s="378"/>
      <c r="I2" s="378"/>
      <c r="J2" s="378"/>
      <c r="K2" s="378"/>
      <c r="L2" s="510"/>
      <c r="M2" s="510"/>
      <c r="N2" s="510"/>
    </row>
    <row r="3" spans="1:14" ht="14.25">
      <c r="A3" s="86"/>
      <c r="B3" s="508" t="s">
        <v>484</v>
      </c>
      <c r="C3" s="509"/>
      <c r="D3" s="508"/>
      <c r="E3" s="509"/>
      <c r="F3" s="509"/>
      <c r="G3" s="509"/>
      <c r="H3" s="509"/>
      <c r="I3" s="509"/>
      <c r="J3" s="509"/>
      <c r="K3" s="509"/>
      <c r="L3" s="510"/>
      <c r="M3" s="510"/>
      <c r="N3" s="510"/>
    </row>
    <row r="4" spans="1:14" ht="15">
      <c r="A4" s="378"/>
      <c r="B4" s="392" t="s">
        <v>15</v>
      </c>
      <c r="C4" s="393">
        <v>41276</v>
      </c>
      <c r="D4" s="393">
        <v>41639</v>
      </c>
      <c r="E4" s="387" t="s">
        <v>16</v>
      </c>
      <c r="F4" s="378"/>
      <c r="G4" s="378"/>
      <c r="H4" s="378"/>
      <c r="I4" s="378"/>
      <c r="J4" s="378"/>
      <c r="K4" s="378"/>
      <c r="L4" s="510"/>
      <c r="M4" s="510"/>
      <c r="N4" s="510"/>
    </row>
    <row r="5" spans="1:14" ht="15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510"/>
      <c r="M5" s="510"/>
      <c r="N5" s="510"/>
    </row>
    <row r="6" spans="1:14" ht="15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81"/>
      <c r="M6" s="377"/>
      <c r="N6" s="511"/>
    </row>
    <row r="7" spans="1:13" ht="13.5" thickBot="1">
      <c r="A7" s="228"/>
      <c r="B7" s="198"/>
      <c r="C7" s="198"/>
      <c r="D7" s="198"/>
      <c r="E7" s="198"/>
      <c r="F7" s="198"/>
      <c r="G7" s="198"/>
      <c r="H7" s="198"/>
      <c r="I7" s="198"/>
      <c r="J7" s="383"/>
      <c r="K7" s="383"/>
      <c r="L7" s="198"/>
      <c r="M7" s="86"/>
    </row>
    <row r="8" spans="1:13" ht="13.5" thickBot="1">
      <c r="A8" s="450" t="s">
        <v>391</v>
      </c>
      <c r="B8" s="457" t="s">
        <v>187</v>
      </c>
      <c r="C8" s="458"/>
      <c r="D8" s="422" t="s">
        <v>737</v>
      </c>
      <c r="E8" s="422"/>
      <c r="F8" s="423"/>
      <c r="G8" s="424" t="s">
        <v>738</v>
      </c>
      <c r="H8" s="422"/>
      <c r="I8" s="423"/>
      <c r="J8" s="424" t="s">
        <v>739</v>
      </c>
      <c r="K8" s="422"/>
      <c r="L8" s="423"/>
      <c r="M8" s="76"/>
    </row>
    <row r="9" spans="1:13" ht="13.5" thickBot="1">
      <c r="A9" s="451"/>
      <c r="B9" s="459"/>
      <c r="C9" s="460"/>
      <c r="D9" s="420" t="s">
        <v>392</v>
      </c>
      <c r="E9" s="88" t="s">
        <v>319</v>
      </c>
      <c r="F9" s="88"/>
      <c r="G9" s="428" t="s">
        <v>742</v>
      </c>
      <c r="H9" s="96" t="s">
        <v>319</v>
      </c>
      <c r="I9" s="97"/>
      <c r="J9" s="469" t="s">
        <v>743</v>
      </c>
      <c r="K9" s="106" t="s">
        <v>319</v>
      </c>
      <c r="L9" s="107"/>
      <c r="M9" s="76"/>
    </row>
    <row r="10" spans="1:13" ht="26.25" thickBot="1">
      <c r="A10" s="468"/>
      <c r="B10" s="199" t="s">
        <v>188</v>
      </c>
      <c r="C10" s="248" t="s">
        <v>189</v>
      </c>
      <c r="D10" s="421"/>
      <c r="E10" s="91" t="s">
        <v>387</v>
      </c>
      <c r="F10" s="95" t="s">
        <v>388</v>
      </c>
      <c r="G10" s="429"/>
      <c r="H10" s="92" t="s">
        <v>387</v>
      </c>
      <c r="I10" s="93" t="s">
        <v>388</v>
      </c>
      <c r="J10" s="421"/>
      <c r="K10" s="90" t="s">
        <v>387</v>
      </c>
      <c r="L10" s="105" t="s">
        <v>388</v>
      </c>
      <c r="M10" s="76"/>
    </row>
    <row r="11" spans="1:13" ht="13.5" thickBot="1">
      <c r="A11" s="239">
        <v>1</v>
      </c>
      <c r="B11" s="239">
        <v>2</v>
      </c>
      <c r="C11" s="239" t="s">
        <v>190</v>
      </c>
      <c r="D11" s="108">
        <v>4</v>
      </c>
      <c r="E11" s="108">
        <v>5</v>
      </c>
      <c r="F11" s="109">
        <v>6</v>
      </c>
      <c r="G11" s="108">
        <v>7</v>
      </c>
      <c r="H11" s="108">
        <v>8</v>
      </c>
      <c r="I11" s="109">
        <v>9</v>
      </c>
      <c r="J11" s="108">
        <v>10</v>
      </c>
      <c r="K11" s="108">
        <v>11</v>
      </c>
      <c r="L11" s="105">
        <v>12</v>
      </c>
      <c r="M11" s="76"/>
    </row>
    <row r="12" spans="1:13" ht="36">
      <c r="A12" s="249">
        <v>8010</v>
      </c>
      <c r="B12" s="250" t="s">
        <v>776</v>
      </c>
      <c r="C12" s="251"/>
      <c r="D12" s="339">
        <f>SUM(D14,D69)</f>
        <v>0.0002</v>
      </c>
      <c r="E12" s="339">
        <f aca="true" t="shared" si="0" ref="E12:L12">SUM(E14,E69)</f>
        <v>0</v>
      </c>
      <c r="F12" s="339">
        <f t="shared" si="0"/>
        <v>0.0002</v>
      </c>
      <c r="G12" s="339">
        <f t="shared" si="0"/>
        <v>95856.14809999999</v>
      </c>
      <c r="H12" s="339">
        <f t="shared" si="0"/>
        <v>27629.990399999995</v>
      </c>
      <c r="I12" s="339">
        <f t="shared" si="0"/>
        <v>68226.1577</v>
      </c>
      <c r="J12" s="339">
        <f t="shared" si="0"/>
        <v>-56486.93519999999</v>
      </c>
      <c r="K12" s="339">
        <f t="shared" si="0"/>
        <v>-123846.9004</v>
      </c>
      <c r="L12" s="339">
        <f t="shared" si="0"/>
        <v>67359.9652</v>
      </c>
      <c r="M12" s="2"/>
    </row>
    <row r="13" spans="1:13" ht="12.75">
      <c r="A13" s="252"/>
      <c r="B13" s="253" t="s">
        <v>319</v>
      </c>
      <c r="C13" s="254"/>
      <c r="D13" s="340"/>
      <c r="E13" s="341"/>
      <c r="F13" s="342"/>
      <c r="G13" s="340"/>
      <c r="H13" s="341"/>
      <c r="I13" s="342"/>
      <c r="J13" s="340"/>
      <c r="K13" s="341"/>
      <c r="L13" s="342"/>
      <c r="M13" s="2"/>
    </row>
    <row r="14" spans="1:13" ht="24">
      <c r="A14" s="255">
        <v>8100</v>
      </c>
      <c r="B14" s="256" t="s">
        <v>777</v>
      </c>
      <c r="C14" s="257"/>
      <c r="D14" s="343">
        <f>SUM(D16,D44)</f>
        <v>0.0002</v>
      </c>
      <c r="E14" s="343">
        <f aca="true" t="shared" si="1" ref="E14:L14">SUM(E16,E44)</f>
        <v>0</v>
      </c>
      <c r="F14" s="343">
        <f t="shared" si="1"/>
        <v>0.0002</v>
      </c>
      <c r="G14" s="343">
        <f t="shared" si="1"/>
        <v>95856.14809999999</v>
      </c>
      <c r="H14" s="343">
        <f t="shared" si="1"/>
        <v>27629.990399999995</v>
      </c>
      <c r="I14" s="343">
        <f t="shared" si="1"/>
        <v>68226.1577</v>
      </c>
      <c r="J14" s="343">
        <f t="shared" si="1"/>
        <v>-56486.93519999999</v>
      </c>
      <c r="K14" s="343">
        <f t="shared" si="1"/>
        <v>-123846.9004</v>
      </c>
      <c r="L14" s="343">
        <f t="shared" si="1"/>
        <v>67359.9652</v>
      </c>
      <c r="M14" s="1"/>
    </row>
    <row r="15" spans="1:13" ht="12.75">
      <c r="A15" s="255"/>
      <c r="B15" s="258" t="s">
        <v>319</v>
      </c>
      <c r="C15" s="257"/>
      <c r="D15" s="343"/>
      <c r="E15" s="343"/>
      <c r="F15" s="343"/>
      <c r="G15" s="343"/>
      <c r="H15" s="343"/>
      <c r="I15" s="343"/>
      <c r="J15" s="343"/>
      <c r="K15" s="343"/>
      <c r="L15" s="343"/>
      <c r="M15" s="1"/>
    </row>
    <row r="16" spans="1:13" ht="24">
      <c r="A16" s="259">
        <v>8110</v>
      </c>
      <c r="B16" s="260" t="s">
        <v>778</v>
      </c>
      <c r="C16" s="257"/>
      <c r="D16" s="343">
        <f>SUM(D18:D22)</f>
        <v>0</v>
      </c>
      <c r="E16" s="343">
        <f aca="true" t="shared" si="2" ref="E16:L16">SUM(E18:E22)</f>
        <v>0</v>
      </c>
      <c r="F16" s="343">
        <f t="shared" si="2"/>
        <v>0</v>
      </c>
      <c r="G16" s="343">
        <f t="shared" si="2"/>
        <v>0</v>
      </c>
      <c r="H16" s="343">
        <f t="shared" si="2"/>
        <v>0</v>
      </c>
      <c r="I16" s="343">
        <f t="shared" si="2"/>
        <v>0</v>
      </c>
      <c r="J16" s="343">
        <f t="shared" si="2"/>
        <v>0</v>
      </c>
      <c r="K16" s="343">
        <f t="shared" si="2"/>
        <v>0</v>
      </c>
      <c r="L16" s="343">
        <f t="shared" si="2"/>
        <v>0</v>
      </c>
      <c r="M16" s="1"/>
    </row>
    <row r="17" spans="1:13" ht="12.75">
      <c r="A17" s="259"/>
      <c r="B17" s="261" t="s">
        <v>319</v>
      </c>
      <c r="C17" s="257"/>
      <c r="D17" s="309"/>
      <c r="E17" s="344"/>
      <c r="F17" s="288"/>
      <c r="G17" s="309"/>
      <c r="H17" s="344"/>
      <c r="I17" s="288"/>
      <c r="J17" s="309"/>
      <c r="K17" s="344"/>
      <c r="L17" s="288"/>
      <c r="M17" s="1"/>
    </row>
    <row r="18" spans="1:13" ht="54.75" customHeight="1">
      <c r="A18" s="259">
        <v>8111</v>
      </c>
      <c r="B18" s="262" t="s">
        <v>780</v>
      </c>
      <c r="C18" s="257"/>
      <c r="D18" s="343">
        <f>SUM(D20:D21)</f>
        <v>0</v>
      </c>
      <c r="E18" s="263" t="s">
        <v>407</v>
      </c>
      <c r="F18" s="343">
        <f>SUM(F20:F21)</f>
        <v>0</v>
      </c>
      <c r="G18" s="343">
        <f>SUM(G20:G21)</f>
        <v>0</v>
      </c>
      <c r="H18" s="263" t="s">
        <v>407</v>
      </c>
      <c r="I18" s="343">
        <f>SUM(I20:I21)</f>
        <v>0</v>
      </c>
      <c r="J18" s="343">
        <f>SUM(J20:J21)</f>
        <v>0</v>
      </c>
      <c r="K18" s="263" t="s">
        <v>407</v>
      </c>
      <c r="L18" s="343">
        <f>SUM(L20:L21)</f>
        <v>0</v>
      </c>
      <c r="M18" s="1"/>
    </row>
    <row r="19" spans="1:13" ht="12.75">
      <c r="A19" s="259"/>
      <c r="B19" s="264" t="s">
        <v>333</v>
      </c>
      <c r="C19" s="257"/>
      <c r="D19" s="343"/>
      <c r="E19" s="263"/>
      <c r="F19" s="345"/>
      <c r="G19" s="343"/>
      <c r="H19" s="263"/>
      <c r="I19" s="345"/>
      <c r="J19" s="343"/>
      <c r="K19" s="263"/>
      <c r="L19" s="345"/>
      <c r="M19" s="1"/>
    </row>
    <row r="20" spans="1:13" ht="13.5" thickBot="1">
      <c r="A20" s="259">
        <v>8112</v>
      </c>
      <c r="B20" s="265" t="s">
        <v>326</v>
      </c>
      <c r="C20" s="78" t="s">
        <v>352</v>
      </c>
      <c r="D20" s="346">
        <f>SUM(E20:F20)</f>
        <v>0</v>
      </c>
      <c r="E20" s="263" t="s">
        <v>407</v>
      </c>
      <c r="F20" s="345">
        <v>0</v>
      </c>
      <c r="G20" s="346">
        <f>SUM(H20:I20)</f>
        <v>0</v>
      </c>
      <c r="H20" s="263" t="s">
        <v>407</v>
      </c>
      <c r="I20" s="345">
        <v>0</v>
      </c>
      <c r="J20" s="346">
        <f>SUM(K20:L20)</f>
        <v>0</v>
      </c>
      <c r="K20" s="263" t="s">
        <v>407</v>
      </c>
      <c r="L20" s="345">
        <v>0</v>
      </c>
      <c r="M20" s="1"/>
    </row>
    <row r="21" spans="1:13" ht="13.5" thickBot="1">
      <c r="A21" s="259">
        <v>8113</v>
      </c>
      <c r="B21" s="265" t="s">
        <v>321</v>
      </c>
      <c r="C21" s="78" t="s">
        <v>353</v>
      </c>
      <c r="D21" s="346">
        <f>SUM(E21:F21)</f>
        <v>0</v>
      </c>
      <c r="E21" s="263" t="s">
        <v>407</v>
      </c>
      <c r="F21" s="345">
        <v>0</v>
      </c>
      <c r="G21" s="346">
        <f>SUM(H21:I21)</f>
        <v>0</v>
      </c>
      <c r="H21" s="263" t="s">
        <v>407</v>
      </c>
      <c r="I21" s="345">
        <v>0</v>
      </c>
      <c r="J21" s="346">
        <f>SUM(K21:L21)</f>
        <v>0</v>
      </c>
      <c r="K21" s="263" t="s">
        <v>407</v>
      </c>
      <c r="L21" s="345">
        <v>0</v>
      </c>
      <c r="M21" s="1"/>
    </row>
    <row r="22" spans="1:13" ht="48.75" customHeight="1">
      <c r="A22" s="259">
        <v>8120</v>
      </c>
      <c r="B22" s="262" t="s">
        <v>781</v>
      </c>
      <c r="C22" s="78"/>
      <c r="D22" s="343">
        <f>SUM(D24,D34)</f>
        <v>0</v>
      </c>
      <c r="E22" s="343">
        <f aca="true" t="shared" si="3" ref="E22:L22">SUM(E24,E34)</f>
        <v>0</v>
      </c>
      <c r="F22" s="343">
        <f t="shared" si="3"/>
        <v>0</v>
      </c>
      <c r="G22" s="343">
        <f t="shared" si="3"/>
        <v>0</v>
      </c>
      <c r="H22" s="343">
        <f t="shared" si="3"/>
        <v>0</v>
      </c>
      <c r="I22" s="343">
        <f t="shared" si="3"/>
        <v>0</v>
      </c>
      <c r="J22" s="343">
        <f t="shared" si="3"/>
        <v>0</v>
      </c>
      <c r="K22" s="343">
        <f t="shared" si="3"/>
        <v>0</v>
      </c>
      <c r="L22" s="343">
        <f t="shared" si="3"/>
        <v>0</v>
      </c>
      <c r="M22" s="1"/>
    </row>
    <row r="23" spans="1:13" ht="12.75">
      <c r="A23" s="259"/>
      <c r="B23" s="264" t="s">
        <v>319</v>
      </c>
      <c r="C23" s="78"/>
      <c r="D23" s="343"/>
      <c r="E23" s="263"/>
      <c r="F23" s="345"/>
      <c r="G23" s="343"/>
      <c r="H23" s="263"/>
      <c r="I23" s="345"/>
      <c r="J23" s="343"/>
      <c r="K23" s="263"/>
      <c r="L23" s="345"/>
      <c r="M23" s="1"/>
    </row>
    <row r="24" spans="1:13" ht="24">
      <c r="A24" s="259">
        <v>8121</v>
      </c>
      <c r="B24" s="262" t="s">
        <v>278</v>
      </c>
      <c r="C24" s="78"/>
      <c r="D24" s="343">
        <f>SUM(D26,D30)</f>
        <v>0</v>
      </c>
      <c r="E24" s="263" t="s">
        <v>407</v>
      </c>
      <c r="F24" s="343">
        <f>SUM(F26,F30)</f>
        <v>0</v>
      </c>
      <c r="G24" s="343">
        <f>SUM(G26,G30)</f>
        <v>0</v>
      </c>
      <c r="H24" s="263" t="s">
        <v>407</v>
      </c>
      <c r="I24" s="343">
        <f>SUM(I26,I30)</f>
        <v>0</v>
      </c>
      <c r="J24" s="343">
        <f>SUM(J26,J30)</f>
        <v>0</v>
      </c>
      <c r="K24" s="263" t="s">
        <v>407</v>
      </c>
      <c r="L24" s="343">
        <f>SUM(L26,L30)</f>
        <v>0</v>
      </c>
      <c r="M24" s="1"/>
    </row>
    <row r="25" spans="1:13" ht="12.75">
      <c r="A25" s="259"/>
      <c r="B25" s="264" t="s">
        <v>333</v>
      </c>
      <c r="C25" s="78"/>
      <c r="D25" s="343"/>
      <c r="E25" s="263"/>
      <c r="F25" s="345"/>
      <c r="G25" s="343"/>
      <c r="H25" s="263"/>
      <c r="I25" s="345"/>
      <c r="J25" s="343"/>
      <c r="K25" s="263"/>
      <c r="L25" s="345"/>
      <c r="M25" s="1"/>
    </row>
    <row r="26" spans="1:13" ht="24">
      <c r="A26" s="255">
        <v>8122</v>
      </c>
      <c r="B26" s="260" t="s">
        <v>279</v>
      </c>
      <c r="C26" s="78" t="s">
        <v>354</v>
      </c>
      <c r="D26" s="343">
        <f>SUM(D28:D29)</f>
        <v>0</v>
      </c>
      <c r="E26" s="263" t="s">
        <v>407</v>
      </c>
      <c r="F26" s="343">
        <f>SUM(F28:F29)</f>
        <v>0</v>
      </c>
      <c r="G26" s="343">
        <f>SUM(G28:G29)</f>
        <v>0</v>
      </c>
      <c r="H26" s="263" t="s">
        <v>407</v>
      </c>
      <c r="I26" s="343">
        <f>SUM(I28:I29)</f>
        <v>0</v>
      </c>
      <c r="J26" s="343">
        <f>SUM(J28:J29)</f>
        <v>0</v>
      </c>
      <c r="K26" s="263" t="s">
        <v>407</v>
      </c>
      <c r="L26" s="343">
        <f>SUM(L28:L29)</f>
        <v>0</v>
      </c>
      <c r="M26" s="1"/>
    </row>
    <row r="27" spans="1:13" ht="12.75">
      <c r="A27" s="255"/>
      <c r="B27" s="266" t="s">
        <v>333</v>
      </c>
      <c r="C27" s="78"/>
      <c r="D27" s="343"/>
      <c r="E27" s="263"/>
      <c r="F27" s="345"/>
      <c r="G27" s="343"/>
      <c r="H27" s="263"/>
      <c r="I27" s="345"/>
      <c r="J27" s="343"/>
      <c r="K27" s="263"/>
      <c r="L27" s="345"/>
      <c r="M27" s="1"/>
    </row>
    <row r="28" spans="1:13" ht="13.5" thickBot="1">
      <c r="A28" s="255">
        <v>8123</v>
      </c>
      <c r="B28" s="266" t="s">
        <v>339</v>
      </c>
      <c r="C28" s="78"/>
      <c r="D28" s="346">
        <f>SUM(E28:F28)</f>
        <v>0</v>
      </c>
      <c r="E28" s="263" t="s">
        <v>407</v>
      </c>
      <c r="F28" s="345">
        <v>0</v>
      </c>
      <c r="G28" s="346">
        <f>SUM(H28:I28)</f>
        <v>0</v>
      </c>
      <c r="H28" s="263" t="s">
        <v>407</v>
      </c>
      <c r="I28" s="345">
        <v>0</v>
      </c>
      <c r="J28" s="346">
        <f>SUM(K28:L28)</f>
        <v>0</v>
      </c>
      <c r="K28" s="263" t="s">
        <v>407</v>
      </c>
      <c r="L28" s="345">
        <v>0</v>
      </c>
      <c r="M28" s="1"/>
    </row>
    <row r="29" spans="1:13" ht="13.5" thickBot="1">
      <c r="A29" s="255">
        <v>8124</v>
      </c>
      <c r="B29" s="266" t="s">
        <v>341</v>
      </c>
      <c r="C29" s="78"/>
      <c r="D29" s="346">
        <f>SUM(E29:F29)</f>
        <v>0</v>
      </c>
      <c r="E29" s="263" t="s">
        <v>407</v>
      </c>
      <c r="F29" s="345">
        <v>0</v>
      </c>
      <c r="G29" s="346">
        <f>SUM(H29:I29)</f>
        <v>0</v>
      </c>
      <c r="H29" s="263" t="s">
        <v>407</v>
      </c>
      <c r="I29" s="345">
        <v>0</v>
      </c>
      <c r="J29" s="346">
        <f>SUM(K29:L29)</f>
        <v>0</v>
      </c>
      <c r="K29" s="263" t="s">
        <v>407</v>
      </c>
      <c r="L29" s="345">
        <v>0</v>
      </c>
      <c r="M29" s="1"/>
    </row>
    <row r="30" spans="1:13" ht="36" customHeight="1">
      <c r="A30" s="255">
        <v>8130</v>
      </c>
      <c r="B30" s="260" t="s">
        <v>159</v>
      </c>
      <c r="C30" s="78" t="s">
        <v>355</v>
      </c>
      <c r="D30" s="343">
        <f>SUM(D32:D33)</f>
        <v>0</v>
      </c>
      <c r="E30" s="263" t="s">
        <v>407</v>
      </c>
      <c r="F30" s="343">
        <f>SUM(F32:F33)</f>
        <v>0</v>
      </c>
      <c r="G30" s="343">
        <f>SUM(G32:G33)</f>
        <v>0</v>
      </c>
      <c r="H30" s="263" t="s">
        <v>407</v>
      </c>
      <c r="I30" s="343">
        <f>SUM(I32:I33)</f>
        <v>0</v>
      </c>
      <c r="J30" s="343">
        <f>SUM(J32:J33)</f>
        <v>0</v>
      </c>
      <c r="K30" s="263" t="s">
        <v>407</v>
      </c>
      <c r="L30" s="343">
        <f>SUM(L32:L33)</f>
        <v>0</v>
      </c>
      <c r="M30" s="1"/>
    </row>
    <row r="31" spans="1:13" ht="12.75">
      <c r="A31" s="255"/>
      <c r="B31" s="266" t="s">
        <v>333</v>
      </c>
      <c r="C31" s="78"/>
      <c r="D31" s="343"/>
      <c r="E31" s="263"/>
      <c r="F31" s="345"/>
      <c r="G31" s="343"/>
      <c r="H31" s="263"/>
      <c r="I31" s="345"/>
      <c r="J31" s="343"/>
      <c r="K31" s="263"/>
      <c r="L31" s="345"/>
      <c r="M31" s="1"/>
    </row>
    <row r="32" spans="1:13" ht="13.5" thickBot="1">
      <c r="A32" s="255">
        <v>8131</v>
      </c>
      <c r="B32" s="266" t="s">
        <v>345</v>
      </c>
      <c r="C32" s="78"/>
      <c r="D32" s="346">
        <f>SUM(E32:F32)</f>
        <v>0</v>
      </c>
      <c r="E32" s="263" t="s">
        <v>407</v>
      </c>
      <c r="F32" s="345">
        <v>0</v>
      </c>
      <c r="G32" s="346">
        <f>SUM(H32:I32)</f>
        <v>0</v>
      </c>
      <c r="H32" s="263" t="s">
        <v>407</v>
      </c>
      <c r="I32" s="345">
        <v>0</v>
      </c>
      <c r="J32" s="346">
        <f>SUM(K32:L32)</f>
        <v>0</v>
      </c>
      <c r="K32" s="263" t="s">
        <v>407</v>
      </c>
      <c r="L32" s="345">
        <v>0</v>
      </c>
      <c r="M32" s="1"/>
    </row>
    <row r="33" spans="1:13" ht="13.5" thickBot="1">
      <c r="A33" s="255">
        <v>8132</v>
      </c>
      <c r="B33" s="266" t="s">
        <v>343</v>
      </c>
      <c r="C33" s="78"/>
      <c r="D33" s="346">
        <f>SUM(E33:F33)</f>
        <v>0</v>
      </c>
      <c r="E33" s="263" t="s">
        <v>407</v>
      </c>
      <c r="F33" s="345">
        <v>0</v>
      </c>
      <c r="G33" s="346">
        <f>SUM(H33:I33)</f>
        <v>0</v>
      </c>
      <c r="H33" s="263" t="s">
        <v>407</v>
      </c>
      <c r="I33" s="345">
        <v>0</v>
      </c>
      <c r="J33" s="346">
        <f>SUM(K33:L33)</f>
        <v>0</v>
      </c>
      <c r="K33" s="263" t="s">
        <v>407</v>
      </c>
      <c r="L33" s="345">
        <v>0</v>
      </c>
      <c r="M33" s="1"/>
    </row>
    <row r="34" spans="1:13" ht="24">
      <c r="A34" s="255">
        <v>8140</v>
      </c>
      <c r="B34" s="260" t="s">
        <v>160</v>
      </c>
      <c r="C34" s="78"/>
      <c r="D34" s="343">
        <f>SUM(D36,D40)</f>
        <v>0</v>
      </c>
      <c r="E34" s="343">
        <f aca="true" t="shared" si="4" ref="E34:L34">SUM(E36,E40)</f>
        <v>0</v>
      </c>
      <c r="F34" s="343">
        <f t="shared" si="4"/>
        <v>0</v>
      </c>
      <c r="G34" s="343">
        <f t="shared" si="4"/>
        <v>0</v>
      </c>
      <c r="H34" s="343">
        <f t="shared" si="4"/>
        <v>0</v>
      </c>
      <c r="I34" s="343">
        <f t="shared" si="4"/>
        <v>0</v>
      </c>
      <c r="J34" s="343">
        <f t="shared" si="4"/>
        <v>0</v>
      </c>
      <c r="K34" s="343">
        <f t="shared" si="4"/>
        <v>0</v>
      </c>
      <c r="L34" s="343">
        <f t="shared" si="4"/>
        <v>0</v>
      </c>
      <c r="M34" s="27"/>
    </row>
    <row r="35" spans="1:13" ht="13.5" thickBot="1">
      <c r="A35" s="259"/>
      <c r="B35" s="264" t="s">
        <v>333</v>
      </c>
      <c r="C35" s="78"/>
      <c r="D35" s="343"/>
      <c r="E35" s="263"/>
      <c r="F35" s="345"/>
      <c r="G35" s="343"/>
      <c r="H35" s="263"/>
      <c r="I35" s="345"/>
      <c r="J35" s="343"/>
      <c r="K35" s="263"/>
      <c r="L35" s="345"/>
      <c r="M35" s="27"/>
    </row>
    <row r="36" spans="1:13" ht="33" customHeight="1">
      <c r="A36" s="255">
        <v>8141</v>
      </c>
      <c r="B36" s="260" t="s">
        <v>161</v>
      </c>
      <c r="C36" s="78" t="s">
        <v>354</v>
      </c>
      <c r="D36" s="347">
        <f>SUM(D38:D39)</f>
        <v>0</v>
      </c>
      <c r="E36" s="347">
        <f aca="true" t="shared" si="5" ref="E36:L36">SUM(E38:E39)</f>
        <v>0</v>
      </c>
      <c r="F36" s="347">
        <f t="shared" si="5"/>
        <v>0</v>
      </c>
      <c r="G36" s="347">
        <f t="shared" si="5"/>
        <v>0</v>
      </c>
      <c r="H36" s="347">
        <f t="shared" si="5"/>
        <v>0</v>
      </c>
      <c r="I36" s="347">
        <f t="shared" si="5"/>
        <v>0</v>
      </c>
      <c r="J36" s="347">
        <f t="shared" si="5"/>
        <v>0</v>
      </c>
      <c r="K36" s="347">
        <f t="shared" si="5"/>
        <v>0</v>
      </c>
      <c r="L36" s="347">
        <f t="shared" si="5"/>
        <v>0</v>
      </c>
      <c r="M36" s="27"/>
    </row>
    <row r="37" spans="1:13" ht="13.5" thickBot="1">
      <c r="A37" s="255"/>
      <c r="B37" s="266" t="s">
        <v>333</v>
      </c>
      <c r="C37" s="300"/>
      <c r="D37" s="343"/>
      <c r="E37" s="263"/>
      <c r="F37" s="345"/>
      <c r="G37" s="343"/>
      <c r="H37" s="263"/>
      <c r="I37" s="345"/>
      <c r="J37" s="343"/>
      <c r="K37" s="263"/>
      <c r="L37" s="345"/>
      <c r="M37" s="27"/>
    </row>
    <row r="38" spans="1:13" ht="13.5" thickBot="1">
      <c r="A38" s="249">
        <v>8142</v>
      </c>
      <c r="B38" s="267" t="s">
        <v>346</v>
      </c>
      <c r="C38" s="301"/>
      <c r="D38" s="346">
        <f>SUM(E38:F38)</f>
        <v>0</v>
      </c>
      <c r="E38" s="263">
        <v>0</v>
      </c>
      <c r="F38" s="345" t="s">
        <v>610</v>
      </c>
      <c r="G38" s="346">
        <f>SUM(H38:I38)</f>
        <v>0</v>
      </c>
      <c r="H38" s="263">
        <v>0</v>
      </c>
      <c r="I38" s="345" t="s">
        <v>610</v>
      </c>
      <c r="J38" s="346">
        <f>SUM(K38:L38)</f>
        <v>0</v>
      </c>
      <c r="K38" s="263">
        <v>0</v>
      </c>
      <c r="L38" s="345" t="s">
        <v>610</v>
      </c>
      <c r="M38" s="27"/>
    </row>
    <row r="39" spans="1:13" ht="14.25" customHeight="1" thickBot="1">
      <c r="A39" s="268">
        <v>8143</v>
      </c>
      <c r="B39" s="269" t="s">
        <v>347</v>
      </c>
      <c r="C39" s="302"/>
      <c r="D39" s="346">
        <f>SUM(E39:F39)</f>
        <v>0</v>
      </c>
      <c r="E39" s="348">
        <v>0</v>
      </c>
      <c r="F39" s="349" t="s">
        <v>610</v>
      </c>
      <c r="G39" s="346">
        <f>SUM(H39:I39)</f>
        <v>0</v>
      </c>
      <c r="H39" s="348">
        <v>0</v>
      </c>
      <c r="I39" s="349" t="s">
        <v>610</v>
      </c>
      <c r="J39" s="346">
        <f>SUM(K39:L39)</f>
        <v>0</v>
      </c>
      <c r="K39" s="348">
        <v>0</v>
      </c>
      <c r="L39" s="349" t="s">
        <v>610</v>
      </c>
      <c r="M39" s="27"/>
    </row>
    <row r="40" spans="1:13" ht="36" customHeight="1">
      <c r="A40" s="249">
        <v>8150</v>
      </c>
      <c r="B40" s="270" t="s">
        <v>162</v>
      </c>
      <c r="C40" s="303" t="s">
        <v>355</v>
      </c>
      <c r="D40" s="347">
        <f>SUM(D42:D43)</f>
        <v>0</v>
      </c>
      <c r="E40" s="347">
        <f aca="true" t="shared" si="6" ref="E40:L40">SUM(E42:E43)</f>
        <v>0</v>
      </c>
      <c r="F40" s="347">
        <f t="shared" si="6"/>
        <v>0</v>
      </c>
      <c r="G40" s="347">
        <f t="shared" si="6"/>
        <v>0</v>
      </c>
      <c r="H40" s="347">
        <f t="shared" si="6"/>
        <v>0</v>
      </c>
      <c r="I40" s="347">
        <f t="shared" si="6"/>
        <v>0</v>
      </c>
      <c r="J40" s="347">
        <f t="shared" si="6"/>
        <v>0</v>
      </c>
      <c r="K40" s="347">
        <f t="shared" si="6"/>
        <v>0</v>
      </c>
      <c r="L40" s="347">
        <f t="shared" si="6"/>
        <v>0</v>
      </c>
      <c r="M40" s="27"/>
    </row>
    <row r="41" spans="1:13" ht="12.75">
      <c r="A41" s="255"/>
      <c r="B41" s="266" t="s">
        <v>333</v>
      </c>
      <c r="C41" s="304"/>
      <c r="D41" s="343"/>
      <c r="E41" s="263"/>
      <c r="F41" s="345"/>
      <c r="G41" s="343"/>
      <c r="H41" s="263"/>
      <c r="I41" s="345"/>
      <c r="J41" s="343"/>
      <c r="K41" s="263"/>
      <c r="L41" s="345"/>
      <c r="M41" s="27"/>
    </row>
    <row r="42" spans="1:13" ht="13.5" thickBot="1">
      <c r="A42" s="255">
        <v>8151</v>
      </c>
      <c r="B42" s="266" t="s">
        <v>345</v>
      </c>
      <c r="C42" s="304"/>
      <c r="D42" s="346">
        <f>SUM(E42:F42)</f>
        <v>0</v>
      </c>
      <c r="E42" s="263">
        <v>0</v>
      </c>
      <c r="F42" s="345" t="s">
        <v>610</v>
      </c>
      <c r="G42" s="346">
        <f>SUM(H42:I42)</f>
        <v>0</v>
      </c>
      <c r="H42" s="263">
        <v>0</v>
      </c>
      <c r="I42" s="345" t="s">
        <v>610</v>
      </c>
      <c r="J42" s="346">
        <f>SUM(K42:L42)</f>
        <v>0</v>
      </c>
      <c r="K42" s="263">
        <v>0</v>
      </c>
      <c r="L42" s="345" t="s">
        <v>610</v>
      </c>
      <c r="M42" s="27"/>
    </row>
    <row r="43" spans="1:13" ht="16.5" customHeight="1" thickBot="1">
      <c r="A43" s="271">
        <v>8152</v>
      </c>
      <c r="B43" s="272" t="s">
        <v>344</v>
      </c>
      <c r="C43" s="305"/>
      <c r="D43" s="346">
        <f>SUM(E43:F43)</f>
        <v>0</v>
      </c>
      <c r="E43" s="348">
        <v>0</v>
      </c>
      <c r="F43" s="349" t="s">
        <v>610</v>
      </c>
      <c r="G43" s="346">
        <f>SUM(H43:I43)</f>
        <v>0</v>
      </c>
      <c r="H43" s="348">
        <v>0</v>
      </c>
      <c r="I43" s="349" t="s">
        <v>610</v>
      </c>
      <c r="J43" s="346">
        <f>SUM(K43:L43)</f>
        <v>0</v>
      </c>
      <c r="K43" s="348">
        <v>0</v>
      </c>
      <c r="L43" s="349" t="s">
        <v>610</v>
      </c>
      <c r="M43" s="27"/>
    </row>
    <row r="44" spans="1:13" ht="36" customHeight="1" thickBot="1">
      <c r="A44" s="273">
        <v>8160</v>
      </c>
      <c r="B44" s="274" t="s">
        <v>779</v>
      </c>
      <c r="C44" s="306"/>
      <c r="D44" s="350">
        <f aca="true" t="shared" si="7" ref="D44:I44">SUM(D46,D51,D55,D67)</f>
        <v>0.0002</v>
      </c>
      <c r="E44" s="350">
        <f t="shared" si="7"/>
        <v>0</v>
      </c>
      <c r="F44" s="350">
        <f t="shared" si="7"/>
        <v>0.0002</v>
      </c>
      <c r="G44" s="350">
        <f t="shared" si="7"/>
        <v>95856.14809999999</v>
      </c>
      <c r="H44" s="350">
        <f t="shared" si="7"/>
        <v>27629.990399999995</v>
      </c>
      <c r="I44" s="350">
        <f t="shared" si="7"/>
        <v>68226.1577</v>
      </c>
      <c r="J44" s="350">
        <f>SUM(J46,J51,J55-J65,J66,J67)</f>
        <v>-56486.93519999999</v>
      </c>
      <c r="K44" s="350">
        <f>SUM(K46,K51,K55-K65,K66,K67)</f>
        <v>-123846.9004</v>
      </c>
      <c r="L44" s="350">
        <f>SUM(L46,L51,L55-K65,K66,L67)</f>
        <v>67359.9652</v>
      </c>
      <c r="M44" s="27"/>
    </row>
    <row r="45" spans="1:13" ht="13.5" thickBot="1">
      <c r="A45" s="275"/>
      <c r="B45" s="276" t="s">
        <v>319</v>
      </c>
      <c r="C45" s="307"/>
      <c r="D45" s="351"/>
      <c r="E45" s="352"/>
      <c r="F45" s="353"/>
      <c r="G45" s="351"/>
      <c r="H45" s="352"/>
      <c r="I45" s="353"/>
      <c r="J45" s="351"/>
      <c r="K45" s="352"/>
      <c r="L45" s="353"/>
      <c r="M45" s="27"/>
    </row>
    <row r="46" spans="1:13" ht="48.75" thickBot="1">
      <c r="A46" s="273">
        <v>8161</v>
      </c>
      <c r="B46" s="277" t="s">
        <v>163</v>
      </c>
      <c r="C46" s="306"/>
      <c r="D46" s="354">
        <f>SUM(D48:D50)</f>
        <v>0</v>
      </c>
      <c r="E46" s="355" t="s">
        <v>407</v>
      </c>
      <c r="F46" s="354">
        <f>SUM(F48:F50)</f>
        <v>0</v>
      </c>
      <c r="G46" s="354">
        <f>SUM(G48:G50)</f>
        <v>0</v>
      </c>
      <c r="H46" s="355" t="s">
        <v>407</v>
      </c>
      <c r="I46" s="354">
        <f>SUM(I48:I50)</f>
        <v>0</v>
      </c>
      <c r="J46" s="354">
        <f>SUM(J48:J50)</f>
        <v>0</v>
      </c>
      <c r="K46" s="355" t="s">
        <v>407</v>
      </c>
      <c r="L46" s="354">
        <f>SUM(L48:L50)</f>
        <v>0</v>
      </c>
      <c r="M46" s="2"/>
    </row>
    <row r="47" spans="1:13" ht="12.75">
      <c r="A47" s="252"/>
      <c r="B47" s="278" t="s">
        <v>333</v>
      </c>
      <c r="C47" s="308"/>
      <c r="D47" s="340"/>
      <c r="E47" s="356"/>
      <c r="F47" s="342"/>
      <c r="G47" s="340"/>
      <c r="H47" s="356"/>
      <c r="I47" s="342"/>
      <c r="J47" s="340"/>
      <c r="K47" s="356"/>
      <c r="L47" s="342"/>
      <c r="M47" s="2"/>
    </row>
    <row r="48" spans="1:13" ht="51" customHeight="1" thickBot="1">
      <c r="A48" s="255">
        <v>8162</v>
      </c>
      <c r="B48" s="266" t="s">
        <v>316</v>
      </c>
      <c r="C48" s="304" t="s">
        <v>356</v>
      </c>
      <c r="D48" s="346">
        <v>0</v>
      </c>
      <c r="E48" s="263" t="s">
        <v>407</v>
      </c>
      <c r="F48" s="345"/>
      <c r="G48" s="346">
        <f>SUM(H48:I48)</f>
        <v>0</v>
      </c>
      <c r="H48" s="263" t="s">
        <v>407</v>
      </c>
      <c r="I48" s="345"/>
      <c r="J48" s="346">
        <f>SUM(K48:L48)</f>
        <v>0</v>
      </c>
      <c r="K48" s="263" t="s">
        <v>407</v>
      </c>
      <c r="L48" s="345"/>
      <c r="M48" s="1"/>
    </row>
    <row r="49" spans="1:13" ht="101.25" customHeight="1" thickBot="1">
      <c r="A49" s="279">
        <v>8163</v>
      </c>
      <c r="B49" s="266" t="s">
        <v>265</v>
      </c>
      <c r="C49" s="304" t="s">
        <v>356</v>
      </c>
      <c r="D49" s="346">
        <f>SUM(E49:F49)</f>
        <v>0</v>
      </c>
      <c r="E49" s="355" t="s">
        <v>407</v>
      </c>
      <c r="F49" s="357">
        <v>0</v>
      </c>
      <c r="G49" s="346">
        <f>SUM(H49:I49)</f>
        <v>0</v>
      </c>
      <c r="H49" s="355" t="s">
        <v>407</v>
      </c>
      <c r="I49" s="357">
        <v>0</v>
      </c>
      <c r="J49" s="346">
        <f>SUM(K49:L49)</f>
        <v>0</v>
      </c>
      <c r="K49" s="355" t="s">
        <v>407</v>
      </c>
      <c r="L49" s="357">
        <v>0</v>
      </c>
      <c r="M49" s="2"/>
    </row>
    <row r="50" spans="1:13" ht="36.75" thickBot="1">
      <c r="A50" s="271">
        <v>8164</v>
      </c>
      <c r="B50" s="272" t="s">
        <v>317</v>
      </c>
      <c r="C50" s="305" t="s">
        <v>357</v>
      </c>
      <c r="D50" s="346">
        <f>SUM(E50:F50)</f>
        <v>0</v>
      </c>
      <c r="E50" s="348" t="s">
        <v>407</v>
      </c>
      <c r="F50" s="349">
        <v>0</v>
      </c>
      <c r="G50" s="346">
        <f>SUM(H50:I50)</f>
        <v>0</v>
      </c>
      <c r="H50" s="348" t="s">
        <v>407</v>
      </c>
      <c r="I50" s="349">
        <v>0</v>
      </c>
      <c r="J50" s="346">
        <f>SUM(K50:L50)</f>
        <v>0</v>
      </c>
      <c r="K50" s="348" t="s">
        <v>407</v>
      </c>
      <c r="L50" s="349">
        <v>0</v>
      </c>
      <c r="M50" s="1"/>
    </row>
    <row r="51" spans="1:13" ht="13.5" thickBot="1">
      <c r="A51" s="273">
        <v>8170</v>
      </c>
      <c r="B51" s="277" t="s">
        <v>325</v>
      </c>
      <c r="C51" s="306"/>
      <c r="D51" s="244">
        <f>SUM(D53:D54)</f>
        <v>0</v>
      </c>
      <c r="E51" s="244">
        <f aca="true" t="shared" si="8" ref="E51:L51">SUM(E53:E54)</f>
        <v>0</v>
      </c>
      <c r="F51" s="244">
        <f t="shared" si="8"/>
        <v>0</v>
      </c>
      <c r="G51" s="244">
        <f t="shared" si="8"/>
        <v>0</v>
      </c>
      <c r="H51" s="244">
        <f t="shared" si="8"/>
        <v>0</v>
      </c>
      <c r="I51" s="244">
        <f t="shared" si="8"/>
        <v>0</v>
      </c>
      <c r="J51" s="244">
        <f t="shared" si="8"/>
        <v>0</v>
      </c>
      <c r="K51" s="244">
        <f t="shared" si="8"/>
        <v>0</v>
      </c>
      <c r="L51" s="244">
        <f t="shared" si="8"/>
        <v>0</v>
      </c>
      <c r="M51" s="2"/>
    </row>
    <row r="52" spans="1:13" ht="12.75">
      <c r="A52" s="252"/>
      <c r="B52" s="278" t="s">
        <v>333</v>
      </c>
      <c r="C52" s="308"/>
      <c r="D52" s="358"/>
      <c r="E52" s="356"/>
      <c r="F52" s="359"/>
      <c r="G52" s="358"/>
      <c r="H52" s="356"/>
      <c r="I52" s="359"/>
      <c r="J52" s="358"/>
      <c r="K52" s="356"/>
      <c r="L52" s="359"/>
      <c r="M52" s="2"/>
    </row>
    <row r="53" spans="1:13" ht="48.75" thickBot="1">
      <c r="A53" s="255">
        <v>8171</v>
      </c>
      <c r="B53" s="266" t="s">
        <v>323</v>
      </c>
      <c r="C53" s="304" t="s">
        <v>358</v>
      </c>
      <c r="D53" s="346">
        <f>SUM(E53:F53)</f>
        <v>0</v>
      </c>
      <c r="E53" s="360">
        <v>0</v>
      </c>
      <c r="F53" s="361"/>
      <c r="G53" s="346">
        <f>SUM(H53:I53)</f>
        <v>0</v>
      </c>
      <c r="H53" s="360">
        <v>0</v>
      </c>
      <c r="I53" s="361"/>
      <c r="J53" s="346">
        <f>SUM(K53:L53)</f>
        <v>0</v>
      </c>
      <c r="K53" s="360">
        <v>0</v>
      </c>
      <c r="L53" s="361"/>
      <c r="M53" s="1"/>
    </row>
    <row r="54" spans="1:13" ht="13.5" thickBot="1">
      <c r="A54" s="255">
        <v>8172</v>
      </c>
      <c r="B54" s="265" t="s">
        <v>324</v>
      </c>
      <c r="C54" s="304" t="s">
        <v>359</v>
      </c>
      <c r="D54" s="346">
        <f>SUM(E54:F54)</f>
        <v>0</v>
      </c>
      <c r="E54" s="362">
        <v>0</v>
      </c>
      <c r="F54" s="363"/>
      <c r="G54" s="346">
        <f>SUM(H54:I54)</f>
        <v>0</v>
      </c>
      <c r="H54" s="362">
        <v>0</v>
      </c>
      <c r="I54" s="363"/>
      <c r="J54" s="346">
        <f>SUM(K54:L54)</f>
        <v>0</v>
      </c>
      <c r="K54" s="362">
        <v>0</v>
      </c>
      <c r="L54" s="363"/>
      <c r="M54" s="1"/>
    </row>
    <row r="55" spans="1:13" ht="48.75" thickBot="1">
      <c r="A55" s="280">
        <v>8190</v>
      </c>
      <c r="B55" s="281" t="s">
        <v>164</v>
      </c>
      <c r="C55" s="282"/>
      <c r="D55" s="168">
        <f>SUM(E55:F55)</f>
        <v>0.0002</v>
      </c>
      <c r="E55" s="354">
        <f>E57-E60</f>
        <v>0</v>
      </c>
      <c r="F55" s="354">
        <f>F61</f>
        <v>0.0002</v>
      </c>
      <c r="G55" s="168">
        <f>SUM(H55:I55)</f>
        <v>95856.14809999999</v>
      </c>
      <c r="H55" s="354">
        <f>H57-H60</f>
        <v>27629.990399999995</v>
      </c>
      <c r="I55" s="354">
        <f>I61</f>
        <v>68226.1577</v>
      </c>
      <c r="J55" s="168">
        <f>SUM(K55:L55)</f>
        <v>95856.1479</v>
      </c>
      <c r="K55" s="354">
        <f>K57-K60</f>
        <v>27629.990399999995</v>
      </c>
      <c r="L55" s="354">
        <f>L61</f>
        <v>68226.1575</v>
      </c>
      <c r="M55" s="2"/>
    </row>
    <row r="56" spans="1:13" ht="12.75">
      <c r="A56" s="283"/>
      <c r="B56" s="264" t="s">
        <v>322</v>
      </c>
      <c r="C56" s="5"/>
      <c r="D56" s="364"/>
      <c r="E56" s="365"/>
      <c r="F56" s="366"/>
      <c r="G56" s="364"/>
      <c r="H56" s="365"/>
      <c r="I56" s="366"/>
      <c r="J56" s="364"/>
      <c r="K56" s="365"/>
      <c r="L56" s="366"/>
      <c r="M56" s="2"/>
    </row>
    <row r="57" spans="1:13" ht="36">
      <c r="A57" s="284">
        <v>8191</v>
      </c>
      <c r="B57" s="278" t="s">
        <v>217</v>
      </c>
      <c r="C57" s="285">
        <v>9320</v>
      </c>
      <c r="D57" s="367">
        <f>SUM(E57:F57)</f>
        <v>0.0001</v>
      </c>
      <c r="E57" s="368">
        <v>0.0001</v>
      </c>
      <c r="F57" s="369" t="s">
        <v>610</v>
      </c>
      <c r="G57" s="367">
        <f>SUM(H57:I57)</f>
        <v>81324.3905</v>
      </c>
      <c r="H57" s="367">
        <v>81324.3905</v>
      </c>
      <c r="I57" s="369" t="s">
        <v>610</v>
      </c>
      <c r="J57" s="367">
        <f>SUM(K57:L57)</f>
        <v>81324.3904</v>
      </c>
      <c r="K57" s="367">
        <v>81324.3904</v>
      </c>
      <c r="L57" s="369" t="s">
        <v>610</v>
      </c>
      <c r="M57" s="1"/>
    </row>
    <row r="58" spans="1:13" ht="12.75">
      <c r="A58" s="286"/>
      <c r="B58" s="264" t="s">
        <v>320</v>
      </c>
      <c r="C58" s="287"/>
      <c r="D58" s="343"/>
      <c r="E58" s="344"/>
      <c r="F58" s="345"/>
      <c r="G58" s="343"/>
      <c r="H58" s="343"/>
      <c r="I58" s="345"/>
      <c r="J58" s="343"/>
      <c r="K58" s="343"/>
      <c r="L58" s="345"/>
      <c r="M58" s="1"/>
    </row>
    <row r="59" spans="1:13" ht="96">
      <c r="A59" s="286">
        <v>8192</v>
      </c>
      <c r="B59" s="266" t="s">
        <v>318</v>
      </c>
      <c r="C59" s="287"/>
      <c r="D59" s="367">
        <f>SUM(E59:F59)</f>
        <v>0</v>
      </c>
      <c r="E59" s="344">
        <v>0</v>
      </c>
      <c r="F59" s="288" t="s">
        <v>407</v>
      </c>
      <c r="G59" s="367">
        <f>SUM(H59:I59)</f>
        <v>27629.9904</v>
      </c>
      <c r="H59" s="367">
        <v>27629.9904</v>
      </c>
      <c r="I59" s="288" t="s">
        <v>407</v>
      </c>
      <c r="J59" s="367">
        <f>SUM(K59:L59)</f>
        <v>27629.9904</v>
      </c>
      <c r="K59" s="367">
        <v>27629.9904</v>
      </c>
      <c r="L59" s="288" t="s">
        <v>407</v>
      </c>
      <c r="M59" s="1"/>
    </row>
    <row r="60" spans="1:13" ht="48.75" thickBot="1">
      <c r="A60" s="286">
        <v>8193</v>
      </c>
      <c r="B60" s="266" t="s">
        <v>170</v>
      </c>
      <c r="C60" s="287"/>
      <c r="D60" s="343">
        <f>D57-D59</f>
        <v>0.0001</v>
      </c>
      <c r="E60" s="343">
        <f>E57-E59</f>
        <v>0.0001</v>
      </c>
      <c r="F60" s="288" t="s">
        <v>610</v>
      </c>
      <c r="G60" s="343">
        <f>G57-G59</f>
        <v>53694.4001</v>
      </c>
      <c r="H60" s="343">
        <f>H57-H59</f>
        <v>53694.4001</v>
      </c>
      <c r="I60" s="288" t="s">
        <v>610</v>
      </c>
      <c r="J60" s="343">
        <f>J57-J59</f>
        <v>53694.40000000001</v>
      </c>
      <c r="K60" s="343">
        <f>K57-K59</f>
        <v>53694.40000000001</v>
      </c>
      <c r="L60" s="288" t="s">
        <v>610</v>
      </c>
      <c r="M60" s="1"/>
    </row>
    <row r="61" spans="1:13" ht="48.75" thickBot="1">
      <c r="A61" s="286">
        <v>8194</v>
      </c>
      <c r="B61" s="289" t="s">
        <v>299</v>
      </c>
      <c r="C61" s="290">
        <v>9330</v>
      </c>
      <c r="D61" s="354">
        <f aca="true" t="shared" si="9" ref="D61:L61">SUM(D63,D64)</f>
        <v>0.0002</v>
      </c>
      <c r="E61" s="354">
        <f t="shared" si="9"/>
        <v>0</v>
      </c>
      <c r="F61" s="354">
        <f t="shared" si="9"/>
        <v>0.0002</v>
      </c>
      <c r="G61" s="354">
        <f t="shared" si="9"/>
        <v>68226.1577</v>
      </c>
      <c r="H61" s="354">
        <f t="shared" si="9"/>
        <v>0</v>
      </c>
      <c r="I61" s="354">
        <f t="shared" si="9"/>
        <v>68226.1577</v>
      </c>
      <c r="J61" s="354">
        <f t="shared" si="9"/>
        <v>68226.1575</v>
      </c>
      <c r="K61" s="354">
        <f t="shared" si="9"/>
        <v>0</v>
      </c>
      <c r="L61" s="354">
        <f t="shared" si="9"/>
        <v>68226.1575</v>
      </c>
      <c r="M61" s="1"/>
    </row>
    <row r="62" spans="1:13" ht="12.75">
      <c r="A62" s="286"/>
      <c r="B62" s="264" t="s">
        <v>320</v>
      </c>
      <c r="C62" s="290"/>
      <c r="D62" s="370"/>
      <c r="E62" s="263"/>
      <c r="F62" s="345"/>
      <c r="G62" s="370"/>
      <c r="H62" s="263"/>
      <c r="I62" s="345"/>
      <c r="J62" s="370"/>
      <c r="K62" s="263"/>
      <c r="L62" s="345"/>
      <c r="M62" s="1"/>
    </row>
    <row r="63" spans="1:13" ht="60.75" thickBot="1">
      <c r="A63" s="286">
        <v>8195</v>
      </c>
      <c r="B63" s="266" t="s">
        <v>218</v>
      </c>
      <c r="C63" s="290"/>
      <c r="D63" s="346">
        <f>SUM(E63:F63)</f>
        <v>0.0001</v>
      </c>
      <c r="E63" s="263" t="s">
        <v>407</v>
      </c>
      <c r="F63" s="345">
        <v>0.0001</v>
      </c>
      <c r="G63" s="346">
        <f>SUM(H63:I63)</f>
        <v>14531.7576</v>
      </c>
      <c r="H63" s="263" t="s">
        <v>407</v>
      </c>
      <c r="I63" s="345">
        <v>14531.7576</v>
      </c>
      <c r="J63" s="346">
        <f>SUM(K63:L63)</f>
        <v>14531.7575</v>
      </c>
      <c r="K63" s="263" t="s">
        <v>407</v>
      </c>
      <c r="L63" s="345">
        <v>14531.7575</v>
      </c>
      <c r="M63" s="1"/>
    </row>
    <row r="64" spans="1:13" ht="60.75" thickBot="1">
      <c r="A64" s="291">
        <v>8196</v>
      </c>
      <c r="B64" s="266" t="s">
        <v>266</v>
      </c>
      <c r="C64" s="290"/>
      <c r="D64" s="346">
        <f>SUM(D60)</f>
        <v>0.0001</v>
      </c>
      <c r="E64" s="263" t="s">
        <v>407</v>
      </c>
      <c r="F64" s="346">
        <f>SUM(E60)</f>
        <v>0.0001</v>
      </c>
      <c r="G64" s="346">
        <f>SUM(G60)</f>
        <v>53694.4001</v>
      </c>
      <c r="H64" s="263" t="s">
        <v>407</v>
      </c>
      <c r="I64" s="346">
        <f>SUM(H60)</f>
        <v>53694.4001</v>
      </c>
      <c r="J64" s="346">
        <f>SUM(J60)</f>
        <v>53694.40000000001</v>
      </c>
      <c r="K64" s="263" t="s">
        <v>407</v>
      </c>
      <c r="L64" s="346">
        <f>SUM(K60)</f>
        <v>53694.40000000001</v>
      </c>
      <c r="M64" s="1"/>
    </row>
    <row r="65" spans="1:13" ht="60.75" thickBot="1">
      <c r="A65" s="286">
        <v>8197</v>
      </c>
      <c r="B65" s="292" t="s">
        <v>214</v>
      </c>
      <c r="C65" s="293"/>
      <c r="D65" s="346" t="s">
        <v>610</v>
      </c>
      <c r="E65" s="298" t="s">
        <v>407</v>
      </c>
      <c r="F65" s="310" t="s">
        <v>610</v>
      </c>
      <c r="G65" s="346" t="s">
        <v>610</v>
      </c>
      <c r="H65" s="298" t="s">
        <v>407</v>
      </c>
      <c r="I65" s="310" t="s">
        <v>610</v>
      </c>
      <c r="J65" s="346">
        <f>SUM(K65:L65)</f>
        <v>0</v>
      </c>
      <c r="K65" s="298">
        <v>0</v>
      </c>
      <c r="L65" s="310">
        <v>0</v>
      </c>
      <c r="M65" s="1"/>
    </row>
    <row r="66" spans="1:13" ht="84.75" thickBot="1">
      <c r="A66" s="286">
        <v>8198</v>
      </c>
      <c r="B66" s="294" t="s">
        <v>215</v>
      </c>
      <c r="C66" s="295"/>
      <c r="D66" s="346">
        <f>SUM(E66:F66)</f>
        <v>0</v>
      </c>
      <c r="E66" s="263" t="s">
        <v>610</v>
      </c>
      <c r="F66" s="345">
        <v>0</v>
      </c>
      <c r="G66" s="346">
        <f>SUM(H66:I66)</f>
        <v>0</v>
      </c>
      <c r="H66" s="298" t="s">
        <v>407</v>
      </c>
      <c r="I66" s="345">
        <v>0</v>
      </c>
      <c r="J66" s="346">
        <f>SUM(K66:L66)</f>
        <v>0</v>
      </c>
      <c r="K66" s="298">
        <v>0</v>
      </c>
      <c r="L66" s="345">
        <v>0</v>
      </c>
      <c r="M66" s="1"/>
    </row>
    <row r="67" spans="1:13" ht="96">
      <c r="A67" s="286">
        <v>8199</v>
      </c>
      <c r="B67" s="296" t="s">
        <v>171</v>
      </c>
      <c r="C67" s="295"/>
      <c r="D67" s="309">
        <f>SUM(E67:F67)</f>
        <v>0</v>
      </c>
      <c r="E67" s="263">
        <v>0</v>
      </c>
      <c r="F67" s="345">
        <v>0</v>
      </c>
      <c r="G67" s="309">
        <f>SUM(H67:I67)</f>
        <v>0</v>
      </c>
      <c r="H67" s="263">
        <v>0</v>
      </c>
      <c r="I67" s="345">
        <v>0</v>
      </c>
      <c r="J67" s="309">
        <f>SUM(K67:L67)</f>
        <v>-152343.0831</v>
      </c>
      <c r="K67" s="263">
        <v>-151476.8908</v>
      </c>
      <c r="L67" s="345">
        <v>-866.1923</v>
      </c>
      <c r="M67" s="1"/>
    </row>
    <row r="68" spans="1:13" ht="60">
      <c r="A68" s="286" t="s">
        <v>173</v>
      </c>
      <c r="B68" s="297" t="s">
        <v>216</v>
      </c>
      <c r="C68" s="295"/>
      <c r="D68" s="309">
        <f>SUM(E68:F68)</f>
        <v>0</v>
      </c>
      <c r="E68" s="298">
        <v>0</v>
      </c>
      <c r="F68" s="345">
        <v>0</v>
      </c>
      <c r="G68" s="309">
        <f>SUM(H68:I68)</f>
        <v>0</v>
      </c>
      <c r="H68" s="298">
        <v>0</v>
      </c>
      <c r="I68" s="345">
        <v>0</v>
      </c>
      <c r="J68" s="309">
        <f>SUM(K68:L68)</f>
        <v>-27629.9904</v>
      </c>
      <c r="K68" s="298">
        <v>-27629.9904</v>
      </c>
      <c r="L68" s="345">
        <v>0</v>
      </c>
      <c r="M68" s="1"/>
    </row>
    <row r="69" spans="1:13" ht="48">
      <c r="A69" s="259">
        <v>8200</v>
      </c>
      <c r="B69" s="256" t="s">
        <v>172</v>
      </c>
      <c r="C69" s="287"/>
      <c r="D69" s="343">
        <f>SUM(D71)</f>
        <v>0</v>
      </c>
      <c r="E69" s="343">
        <f aca="true" t="shared" si="10" ref="E69:L69">SUM(E71)</f>
        <v>0</v>
      </c>
      <c r="F69" s="343">
        <f t="shared" si="10"/>
        <v>0</v>
      </c>
      <c r="G69" s="343">
        <f t="shared" si="10"/>
        <v>0</v>
      </c>
      <c r="H69" s="343">
        <f t="shared" si="10"/>
        <v>0</v>
      </c>
      <c r="I69" s="343">
        <f t="shared" si="10"/>
        <v>0</v>
      </c>
      <c r="J69" s="343">
        <f t="shared" si="10"/>
        <v>0</v>
      </c>
      <c r="K69" s="343">
        <f t="shared" si="10"/>
        <v>0</v>
      </c>
      <c r="L69" s="343">
        <f t="shared" si="10"/>
        <v>0</v>
      </c>
      <c r="M69" s="1"/>
    </row>
    <row r="70" spans="1:13" ht="12.75">
      <c r="A70" s="259"/>
      <c r="B70" s="258" t="s">
        <v>319</v>
      </c>
      <c r="C70" s="287"/>
      <c r="D70" s="343"/>
      <c r="E70" s="344"/>
      <c r="F70" s="345"/>
      <c r="G70" s="343"/>
      <c r="H70" s="344"/>
      <c r="I70" s="345"/>
      <c r="J70" s="343"/>
      <c r="K70" s="344"/>
      <c r="L70" s="345"/>
      <c r="M70" s="1"/>
    </row>
    <row r="71" spans="1:13" ht="48">
      <c r="A71" s="259">
        <v>8210</v>
      </c>
      <c r="B71" s="299" t="s">
        <v>174</v>
      </c>
      <c r="C71" s="287"/>
      <c r="D71" s="343">
        <f>SUM(D73,D77)</f>
        <v>0</v>
      </c>
      <c r="E71" s="343">
        <f aca="true" t="shared" si="11" ref="E71:L71">SUM(E73,E77)</f>
        <v>0</v>
      </c>
      <c r="F71" s="343">
        <f t="shared" si="11"/>
        <v>0</v>
      </c>
      <c r="G71" s="343">
        <f t="shared" si="11"/>
        <v>0</v>
      </c>
      <c r="H71" s="343">
        <f t="shared" si="11"/>
        <v>0</v>
      </c>
      <c r="I71" s="343">
        <f t="shared" si="11"/>
        <v>0</v>
      </c>
      <c r="J71" s="343">
        <f t="shared" si="11"/>
        <v>0</v>
      </c>
      <c r="K71" s="343">
        <f t="shared" si="11"/>
        <v>0</v>
      </c>
      <c r="L71" s="343">
        <f t="shared" si="11"/>
        <v>0</v>
      </c>
      <c r="M71" s="1"/>
    </row>
    <row r="72" spans="1:13" ht="12.75">
      <c r="A72" s="255"/>
      <c r="B72" s="266" t="s">
        <v>319</v>
      </c>
      <c r="C72" s="287"/>
      <c r="D72" s="343"/>
      <c r="E72" s="263"/>
      <c r="F72" s="345"/>
      <c r="G72" s="343"/>
      <c r="H72" s="263"/>
      <c r="I72" s="345"/>
      <c r="J72" s="343"/>
      <c r="K72" s="263"/>
      <c r="L72" s="345"/>
      <c r="M72" s="1"/>
    </row>
    <row r="73" spans="1:13" ht="72">
      <c r="A73" s="259">
        <v>8211</v>
      </c>
      <c r="B73" s="262" t="s">
        <v>165</v>
      </c>
      <c r="C73" s="287"/>
      <c r="D73" s="370">
        <f>SUM(D75:D76)</f>
        <v>0</v>
      </c>
      <c r="E73" s="263" t="s">
        <v>407</v>
      </c>
      <c r="F73" s="370">
        <f>SUM(F75:F76)</f>
        <v>0</v>
      </c>
      <c r="G73" s="370">
        <f>SUM(G75:G76)</f>
        <v>0</v>
      </c>
      <c r="H73" s="263" t="s">
        <v>407</v>
      </c>
      <c r="I73" s="370">
        <f>SUM(I75:I76)</f>
        <v>0</v>
      </c>
      <c r="J73" s="370">
        <f>SUM(J75:J76)</f>
        <v>0</v>
      </c>
      <c r="K73" s="263" t="s">
        <v>407</v>
      </c>
      <c r="L73" s="370">
        <f>SUM(L75:L76)</f>
        <v>0</v>
      </c>
      <c r="M73" s="1"/>
    </row>
    <row r="74" spans="1:13" ht="12.75">
      <c r="A74" s="259"/>
      <c r="B74" s="264" t="s">
        <v>320</v>
      </c>
      <c r="C74" s="287"/>
      <c r="D74" s="370"/>
      <c r="E74" s="263"/>
      <c r="F74" s="361"/>
      <c r="G74" s="370"/>
      <c r="H74" s="263"/>
      <c r="I74" s="361"/>
      <c r="J74" s="370"/>
      <c r="K74" s="263"/>
      <c r="L74" s="361"/>
      <c r="M74" s="1"/>
    </row>
    <row r="75" spans="1:13" ht="13.5" thickBot="1">
      <c r="A75" s="259">
        <v>8212</v>
      </c>
      <c r="B75" s="265" t="s">
        <v>326</v>
      </c>
      <c r="C75" s="304" t="s">
        <v>329</v>
      </c>
      <c r="D75" s="346">
        <f>SUM(E75:F75)</f>
        <v>0</v>
      </c>
      <c r="E75" s="263" t="s">
        <v>407</v>
      </c>
      <c r="F75" s="361">
        <v>0</v>
      </c>
      <c r="G75" s="346">
        <f>SUM(H75:I75)</f>
        <v>0</v>
      </c>
      <c r="H75" s="263" t="s">
        <v>407</v>
      </c>
      <c r="I75" s="361">
        <v>0</v>
      </c>
      <c r="J75" s="346">
        <f>SUM(K75:L75)</f>
        <v>0</v>
      </c>
      <c r="K75" s="263" t="s">
        <v>407</v>
      </c>
      <c r="L75" s="361">
        <v>0</v>
      </c>
      <c r="M75" s="1"/>
    </row>
    <row r="76" spans="1:13" ht="13.5" thickBot="1">
      <c r="A76" s="259">
        <v>8213</v>
      </c>
      <c r="B76" s="265" t="s">
        <v>321</v>
      </c>
      <c r="C76" s="304" t="s">
        <v>330</v>
      </c>
      <c r="D76" s="346">
        <f>SUM(E76:F76)</f>
        <v>0</v>
      </c>
      <c r="E76" s="263" t="s">
        <v>407</v>
      </c>
      <c r="F76" s="361"/>
      <c r="G76" s="346">
        <f>SUM(H76:I76)</f>
        <v>0</v>
      </c>
      <c r="H76" s="263" t="s">
        <v>407</v>
      </c>
      <c r="I76" s="361"/>
      <c r="J76" s="346">
        <f>SUM(K76:L76)</f>
        <v>0</v>
      </c>
      <c r="K76" s="263" t="s">
        <v>407</v>
      </c>
      <c r="L76" s="361"/>
      <c r="M76" s="1"/>
    </row>
    <row r="77" spans="1:12" ht="60">
      <c r="A77" s="259">
        <v>8220</v>
      </c>
      <c r="B77" s="262" t="s">
        <v>175</v>
      </c>
      <c r="C77" s="311"/>
      <c r="D77" s="370">
        <f>SUM(D79,D83)</f>
        <v>0</v>
      </c>
      <c r="E77" s="370">
        <f aca="true" t="shared" si="12" ref="E77:L77">SUM(E79,E83)</f>
        <v>0</v>
      </c>
      <c r="F77" s="370">
        <f t="shared" si="12"/>
        <v>0</v>
      </c>
      <c r="G77" s="370">
        <f t="shared" si="12"/>
        <v>0</v>
      </c>
      <c r="H77" s="370">
        <f t="shared" si="12"/>
        <v>0</v>
      </c>
      <c r="I77" s="370">
        <f t="shared" si="12"/>
        <v>0</v>
      </c>
      <c r="J77" s="370">
        <f t="shared" si="12"/>
        <v>0</v>
      </c>
      <c r="K77" s="370">
        <f t="shared" si="12"/>
        <v>0</v>
      </c>
      <c r="L77" s="370">
        <f t="shared" si="12"/>
        <v>0</v>
      </c>
    </row>
    <row r="78" spans="1:12" ht="12.75">
      <c r="A78" s="259"/>
      <c r="B78" s="264" t="s">
        <v>319</v>
      </c>
      <c r="C78" s="311"/>
      <c r="D78" s="370"/>
      <c r="E78" s="360"/>
      <c r="F78" s="361"/>
      <c r="G78" s="370"/>
      <c r="H78" s="360"/>
      <c r="I78" s="361"/>
      <c r="J78" s="370"/>
      <c r="K78" s="360"/>
      <c r="L78" s="361"/>
    </row>
    <row r="79" spans="1:12" ht="24">
      <c r="A79" s="259">
        <v>8221</v>
      </c>
      <c r="B79" s="262" t="s">
        <v>166</v>
      </c>
      <c r="C79" s="311"/>
      <c r="D79" s="370">
        <f>SUM(D81:D82)</f>
        <v>0</v>
      </c>
      <c r="E79" s="263" t="s">
        <v>407</v>
      </c>
      <c r="F79" s="370">
        <f>SUM(F81:F82)</f>
        <v>0</v>
      </c>
      <c r="G79" s="370">
        <f>SUM(G81:G82)</f>
        <v>0</v>
      </c>
      <c r="H79" s="263" t="s">
        <v>407</v>
      </c>
      <c r="I79" s="370">
        <f>SUM(I81:I82)</f>
        <v>0</v>
      </c>
      <c r="J79" s="370">
        <f>SUM(J81:J82)</f>
        <v>0</v>
      </c>
      <c r="K79" s="263" t="s">
        <v>407</v>
      </c>
      <c r="L79" s="370">
        <f>SUM(L81:L82)</f>
        <v>0</v>
      </c>
    </row>
    <row r="80" spans="1:12" ht="12.75">
      <c r="A80" s="259"/>
      <c r="B80" s="264" t="s">
        <v>333</v>
      </c>
      <c r="C80" s="311"/>
      <c r="D80" s="370"/>
      <c r="E80" s="263"/>
      <c r="F80" s="361"/>
      <c r="G80" s="370"/>
      <c r="H80" s="263"/>
      <c r="I80" s="361"/>
      <c r="J80" s="370"/>
      <c r="K80" s="263"/>
      <c r="L80" s="361"/>
    </row>
    <row r="81" spans="1:12" ht="13.5" thickBot="1">
      <c r="A81" s="255">
        <v>8222</v>
      </c>
      <c r="B81" s="266" t="s">
        <v>340</v>
      </c>
      <c r="C81" s="304" t="s">
        <v>331</v>
      </c>
      <c r="D81" s="346">
        <f>SUM(E81:F81)</f>
        <v>0</v>
      </c>
      <c r="E81" s="263" t="s">
        <v>407</v>
      </c>
      <c r="F81" s="361">
        <v>0</v>
      </c>
      <c r="G81" s="346">
        <f>SUM(H81:I81)</f>
        <v>0</v>
      </c>
      <c r="H81" s="263" t="s">
        <v>407</v>
      </c>
      <c r="I81" s="361">
        <v>0</v>
      </c>
      <c r="J81" s="346">
        <f>SUM(K81:L81)</f>
        <v>0</v>
      </c>
      <c r="K81" s="263" t="s">
        <v>407</v>
      </c>
      <c r="L81" s="361">
        <v>0</v>
      </c>
    </row>
    <row r="82" spans="1:12" ht="24.75" thickBot="1">
      <c r="A82" s="255">
        <v>8230</v>
      </c>
      <c r="B82" s="266" t="s">
        <v>342</v>
      </c>
      <c r="C82" s="304" t="s">
        <v>332</v>
      </c>
      <c r="D82" s="346">
        <f>SUM(E82:F82)</f>
        <v>0</v>
      </c>
      <c r="E82" s="263" t="s">
        <v>407</v>
      </c>
      <c r="F82" s="361">
        <v>0</v>
      </c>
      <c r="G82" s="346">
        <f>SUM(H82:I82)</f>
        <v>0</v>
      </c>
      <c r="H82" s="263" t="s">
        <v>407</v>
      </c>
      <c r="I82" s="361">
        <v>0</v>
      </c>
      <c r="J82" s="346">
        <f>SUM(K82:L82)</f>
        <v>0</v>
      </c>
      <c r="K82" s="263" t="s">
        <v>407</v>
      </c>
      <c r="L82" s="361">
        <v>0</v>
      </c>
    </row>
    <row r="83" spans="1:12" ht="24">
      <c r="A83" s="255">
        <v>8240</v>
      </c>
      <c r="B83" s="262" t="s">
        <v>167</v>
      </c>
      <c r="C83" s="311"/>
      <c r="D83" s="370">
        <f>SUM(D85:D86)</f>
        <v>0</v>
      </c>
      <c r="E83" s="370">
        <f aca="true" t="shared" si="13" ref="E83:L83">SUM(E85:E86)</f>
        <v>0</v>
      </c>
      <c r="F83" s="370">
        <f t="shared" si="13"/>
        <v>0</v>
      </c>
      <c r="G83" s="370">
        <f t="shared" si="13"/>
        <v>0</v>
      </c>
      <c r="H83" s="370">
        <f t="shared" si="13"/>
        <v>0</v>
      </c>
      <c r="I83" s="370">
        <f t="shared" si="13"/>
        <v>0</v>
      </c>
      <c r="J83" s="370">
        <f t="shared" si="13"/>
        <v>0</v>
      </c>
      <c r="K83" s="370">
        <f t="shared" si="13"/>
        <v>0</v>
      </c>
      <c r="L83" s="370">
        <f t="shared" si="13"/>
        <v>0</v>
      </c>
    </row>
    <row r="84" spans="1:12" ht="12.75">
      <c r="A84" s="259"/>
      <c r="B84" s="264" t="s">
        <v>333</v>
      </c>
      <c r="C84" s="311"/>
      <c r="D84" s="370"/>
      <c r="E84" s="360"/>
      <c r="F84" s="361"/>
      <c r="G84" s="370"/>
      <c r="H84" s="360"/>
      <c r="I84" s="361"/>
      <c r="J84" s="370"/>
      <c r="K84" s="360"/>
      <c r="L84" s="361"/>
    </row>
    <row r="85" spans="1:12" ht="24.75" thickBot="1">
      <c r="A85" s="255">
        <v>8241</v>
      </c>
      <c r="B85" s="266" t="s">
        <v>360</v>
      </c>
      <c r="C85" s="304" t="s">
        <v>331</v>
      </c>
      <c r="D85" s="346">
        <f>SUM(E85:F85)</f>
        <v>0</v>
      </c>
      <c r="E85" s="360">
        <v>0</v>
      </c>
      <c r="F85" s="361" t="s">
        <v>610</v>
      </c>
      <c r="G85" s="346">
        <f>SUM(H85:I85)</f>
        <v>0</v>
      </c>
      <c r="H85" s="360">
        <v>0</v>
      </c>
      <c r="I85" s="361" t="s">
        <v>610</v>
      </c>
      <c r="J85" s="346">
        <f>SUM(K85:L85)</f>
        <v>0</v>
      </c>
      <c r="K85" s="360">
        <v>0</v>
      </c>
      <c r="L85" s="361" t="s">
        <v>610</v>
      </c>
    </row>
    <row r="86" spans="1:12" ht="36.75" thickBot="1">
      <c r="A86" s="268">
        <v>8250</v>
      </c>
      <c r="B86" s="269" t="s">
        <v>348</v>
      </c>
      <c r="C86" s="312" t="s">
        <v>332</v>
      </c>
      <c r="D86" s="346">
        <f>SUM(E86:F86)</f>
        <v>0</v>
      </c>
      <c r="E86" s="362">
        <v>0</v>
      </c>
      <c r="F86" s="363" t="s">
        <v>610</v>
      </c>
      <c r="G86" s="346">
        <f>SUM(H86:I86)</f>
        <v>0</v>
      </c>
      <c r="H86" s="362">
        <v>0</v>
      </c>
      <c r="I86" s="363" t="s">
        <v>610</v>
      </c>
      <c r="J86" s="346">
        <f>SUM(K86:L86)</f>
        <v>0</v>
      </c>
      <c r="K86" s="362">
        <v>0</v>
      </c>
      <c r="L86" s="363" t="s">
        <v>610</v>
      </c>
    </row>
    <row r="87" spans="1:12" ht="12.75">
      <c r="A87" s="225"/>
      <c r="B87" s="225"/>
      <c r="C87" s="313"/>
      <c r="D87" s="225"/>
      <c r="E87" s="225"/>
      <c r="F87" s="225"/>
      <c r="G87" s="225"/>
      <c r="H87" s="225"/>
      <c r="I87" s="225"/>
      <c r="J87" s="225"/>
      <c r="K87" s="225"/>
      <c r="L87" s="225"/>
    </row>
    <row r="88" spans="1:13" ht="18">
      <c r="A88" s="470" t="s">
        <v>291</v>
      </c>
      <c r="B88" s="470"/>
      <c r="C88" s="470"/>
      <c r="D88" s="470"/>
      <c r="E88" s="470"/>
      <c r="F88" s="470"/>
      <c r="G88" s="470"/>
      <c r="H88" s="470"/>
      <c r="I88" s="470"/>
      <c r="J88" s="470"/>
      <c r="K88" s="470"/>
      <c r="L88" s="198"/>
      <c r="M88" s="86"/>
    </row>
    <row r="89" spans="1:13" ht="18">
      <c r="A89" s="470" t="s">
        <v>296</v>
      </c>
      <c r="B89" s="470"/>
      <c r="C89" s="470"/>
      <c r="D89" s="470"/>
      <c r="E89" s="470"/>
      <c r="F89" s="470"/>
      <c r="G89" s="470"/>
      <c r="H89" s="470"/>
      <c r="I89" s="470"/>
      <c r="J89" s="470"/>
      <c r="K89" s="470"/>
      <c r="L89" s="198"/>
      <c r="M89" s="86"/>
    </row>
    <row r="90" spans="1:13" ht="18">
      <c r="A90" s="470" t="s">
        <v>292</v>
      </c>
      <c r="B90" s="470"/>
      <c r="C90" s="470"/>
      <c r="D90" s="470"/>
      <c r="E90" s="470"/>
      <c r="F90" s="470"/>
      <c r="G90" s="470"/>
      <c r="H90" s="470"/>
      <c r="I90" s="470"/>
      <c r="J90" s="470"/>
      <c r="K90" s="470"/>
      <c r="L90" s="198"/>
      <c r="M90" s="86"/>
    </row>
    <row r="91" spans="1:12" ht="18">
      <c r="A91" s="470" t="s">
        <v>168</v>
      </c>
      <c r="B91" s="470"/>
      <c r="C91" s="470"/>
      <c r="D91" s="470"/>
      <c r="E91" s="470"/>
      <c r="F91" s="470"/>
      <c r="G91" s="470"/>
      <c r="H91" s="470"/>
      <c r="I91" s="470"/>
      <c r="J91" s="470"/>
      <c r="K91" s="470"/>
      <c r="L91" s="225"/>
    </row>
    <row r="93" spans="1:6" ht="12.75">
      <c r="A93" s="495"/>
      <c r="B93" s="495"/>
      <c r="C93" s="495"/>
      <c r="D93" s="495"/>
      <c r="E93" s="495"/>
      <c r="F93" s="495"/>
    </row>
    <row r="94" spans="1:10" ht="12.75">
      <c r="A94" s="495"/>
      <c r="B94" s="505"/>
      <c r="C94" s="506"/>
      <c r="D94" s="506"/>
      <c r="E94" s="506"/>
      <c r="F94" s="506"/>
      <c r="G94" s="504"/>
      <c r="H94" s="504"/>
      <c r="I94" s="504"/>
      <c r="J94" s="504"/>
    </row>
    <row r="95" spans="1:6" ht="12.75">
      <c r="A95" s="495"/>
      <c r="B95" s="495"/>
      <c r="C95" s="495"/>
      <c r="D95" s="495"/>
      <c r="E95" s="495"/>
      <c r="F95" s="495"/>
    </row>
    <row r="96" spans="1:6" ht="15">
      <c r="A96" s="507"/>
      <c r="B96" s="507"/>
      <c r="C96" s="507"/>
      <c r="D96" s="495"/>
      <c r="E96" s="495"/>
      <c r="F96" s="495"/>
    </row>
    <row r="97" spans="1:6" ht="15">
      <c r="A97" s="507"/>
      <c r="B97" s="507"/>
      <c r="C97" s="507"/>
      <c r="D97" s="495"/>
      <c r="E97" s="495"/>
      <c r="F97" s="495"/>
    </row>
    <row r="98" spans="1:6" ht="15">
      <c r="A98" s="507"/>
      <c r="B98" s="507"/>
      <c r="C98" s="507"/>
      <c r="D98" s="495"/>
      <c r="E98" s="495"/>
      <c r="F98" s="495"/>
    </row>
    <row r="99" spans="1:6" ht="15">
      <c r="A99" s="507"/>
      <c r="B99" s="507"/>
      <c r="C99" s="507"/>
      <c r="D99" s="495"/>
      <c r="E99" s="495"/>
      <c r="F99" s="495"/>
    </row>
    <row r="100" spans="1:6" ht="15">
      <c r="A100" s="507"/>
      <c r="B100" s="507"/>
      <c r="C100" s="507"/>
      <c r="D100" s="495"/>
      <c r="E100" s="495"/>
      <c r="F100" s="495"/>
    </row>
    <row r="101" spans="1:6" ht="15">
      <c r="A101" s="507"/>
      <c r="B101" s="507"/>
      <c r="C101" s="507"/>
      <c r="D101" s="495"/>
      <c r="E101" s="495"/>
      <c r="F101" s="495"/>
    </row>
    <row r="102" spans="1:6" ht="15">
      <c r="A102" s="507"/>
      <c r="B102" s="507"/>
      <c r="C102" s="507"/>
      <c r="D102" s="495"/>
      <c r="E102" s="495"/>
      <c r="F102" s="495"/>
    </row>
    <row r="103" spans="1:6" ht="15">
      <c r="A103" s="507"/>
      <c r="B103" s="507"/>
      <c r="C103" s="507"/>
      <c r="D103" s="495"/>
      <c r="E103" s="495"/>
      <c r="F103" s="495"/>
    </row>
    <row r="104" spans="1:6" ht="15">
      <c r="A104" s="507"/>
      <c r="B104" s="507"/>
      <c r="C104" s="507"/>
      <c r="D104" s="495"/>
      <c r="E104" s="495"/>
      <c r="F104" s="495"/>
    </row>
    <row r="105" spans="1:6" ht="15">
      <c r="A105" s="507"/>
      <c r="B105" s="507"/>
      <c r="C105" s="507"/>
      <c r="D105" s="495"/>
      <c r="E105" s="495"/>
      <c r="F105" s="495"/>
    </row>
    <row r="106" spans="1:6" ht="15">
      <c r="A106" s="507"/>
      <c r="B106" s="507"/>
      <c r="C106" s="507"/>
      <c r="D106" s="495"/>
      <c r="E106" s="495"/>
      <c r="F106" s="495"/>
    </row>
    <row r="107" spans="1:6" ht="15">
      <c r="A107" s="507"/>
      <c r="B107" s="507"/>
      <c r="C107" s="507"/>
      <c r="D107" s="495"/>
      <c r="E107" s="495"/>
      <c r="F107" s="495"/>
    </row>
    <row r="108" spans="1:6" ht="15">
      <c r="A108" s="507"/>
      <c r="B108" s="507"/>
      <c r="C108" s="507"/>
      <c r="D108" s="495"/>
      <c r="E108" s="495"/>
      <c r="F108" s="495"/>
    </row>
    <row r="109" spans="1:6" ht="12.75">
      <c r="A109" s="495"/>
      <c r="B109" s="495"/>
      <c r="C109" s="495"/>
      <c r="D109" s="495"/>
      <c r="E109" s="495"/>
      <c r="F109" s="495"/>
    </row>
    <row r="110" spans="1:6" ht="12.75">
      <c r="A110" s="495"/>
      <c r="B110" s="495"/>
      <c r="C110" s="495"/>
      <c r="D110" s="495"/>
      <c r="E110" s="495"/>
      <c r="F110" s="495"/>
    </row>
    <row r="111" spans="1:6" ht="12.75">
      <c r="A111" s="495"/>
      <c r="B111" s="495"/>
      <c r="C111" s="495"/>
      <c r="D111" s="495"/>
      <c r="E111" s="495"/>
      <c r="F111" s="495"/>
    </row>
  </sheetData>
  <sheetProtection/>
  <protectedRanges>
    <protectedRange sqref="C1 C4:D4" name="Range25"/>
    <protectedRange sqref="F76" name="Range23"/>
    <protectedRange sqref="F54" name="Range21"/>
    <protectedRange sqref="I54" name="Range19"/>
    <protectedRange sqref="I48" name="Range17"/>
    <protectedRange sqref="L65" name="Range15"/>
    <protectedRange sqref="L53" name="Range13"/>
    <protectedRange sqref="L33" name="Range11"/>
    <protectedRange sqref="K68" name="Range9"/>
    <protectedRange sqref="K68" name="Range7"/>
    <protectedRange sqref="E67:F68 H67:I67 I68 K67:L67 L68 D70:L70 D72:L72 D74:L74 F75:F76 I75:I76 L75:L76 D78:L78 D80:L80 L81:L82 I81:I82 F81:F82 D84:L84 K85:K86 H85:H86 E85:E86" name="Range5"/>
    <protectedRange sqref="D31:L31 L32:L33 I32:I33 F32:F33 D35:L35 D37:L37 E38:E39 H38:H39 K38:K39 D41:L41 E42:E43 H42:H43 K42:K43 D45:L45 D47:L47 D48 F48:F50 I48:I50 L48:L50" name="Range3"/>
    <protectedRange sqref="D13:L13 D15:L15 D17:L17 D19:L19 F20:F21 I20:I21 L20:L21 D23:L23 D25:L25 D27:L27 F28:F29 I28:I29 L28:L29" name="Range2"/>
    <protectedRange sqref="D52:L52 K53:L54 H53:I54 E53:F54 D56:L56 K57:K59 H57:H59 E57:E59 D58:L58 D62:L62 L63 I63 F63 F65:F66 L66 I66" name="Range4"/>
    <protectedRange sqref="H68" name="Range6"/>
    <protectedRange sqref="H68" name="Range8"/>
    <protectedRange sqref="L32" name="Range10"/>
    <protectedRange sqref="L48" name="Range12"/>
    <protectedRange sqref="L54" name="Range14"/>
    <protectedRange sqref="I53" name="Range16"/>
    <protectedRange sqref="I65" name="Range18"/>
    <protectedRange sqref="F53" name="Range20"/>
    <protectedRange sqref="F48" name="Range22"/>
    <protectedRange sqref="K65:K66" name="Range24"/>
  </protectedRanges>
  <mergeCells count="13">
    <mergeCell ref="A88:K88"/>
    <mergeCell ref="A89:K89"/>
    <mergeCell ref="A90:K90"/>
    <mergeCell ref="A91:K91"/>
    <mergeCell ref="L1:N5"/>
    <mergeCell ref="A8:A10"/>
    <mergeCell ref="B8:C9"/>
    <mergeCell ref="D8:F8"/>
    <mergeCell ref="G8:I8"/>
    <mergeCell ref="J8:L8"/>
    <mergeCell ref="D9:D10"/>
    <mergeCell ref="G9:G10"/>
    <mergeCell ref="J9:J10"/>
  </mergeCells>
  <printOptions/>
  <pageMargins left="0.3937007874015748" right="0.2362204724409449" top="0.2362204724409449" bottom="0.35433070866141736" header="0.15748031496062992" footer="0.15748031496062992"/>
  <pageSetup horizontalDpi="600" verticalDpi="600" orientation="landscape" paperSize="9" scale="56" r:id="rId1"/>
  <rowBreaks count="1" manualBreakCount="1">
    <brk id="48" max="14" man="1"/>
  </rowBreaks>
  <colBreaks count="1" manualBreakCount="1">
    <brk id="14" max="9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K1" sqref="K1:L6"/>
    </sheetView>
  </sheetViews>
  <sheetFormatPr defaultColWidth="9.140625" defaultRowHeight="12.75"/>
  <cols>
    <col min="1" max="1" width="5.7109375" style="0" customWidth="1"/>
    <col min="2" max="2" width="41.28125" style="0" customWidth="1"/>
    <col min="3" max="3" width="7.421875" style="0" customWidth="1"/>
    <col min="4" max="4" width="14.7109375" style="0" customWidth="1"/>
    <col min="5" max="5" width="12.140625" style="0" customWidth="1"/>
    <col min="6" max="6" width="12.57421875" style="0" bestFit="1" customWidth="1"/>
    <col min="7" max="7" width="11.421875" style="0" customWidth="1"/>
    <col min="8" max="8" width="11.57421875" style="0" customWidth="1"/>
    <col min="9" max="9" width="9.28125" style="0" bestFit="1" customWidth="1"/>
    <col min="10" max="10" width="12.00390625" style="0" customWidth="1"/>
    <col min="11" max="11" width="11.00390625" style="0" customWidth="1"/>
    <col min="12" max="12" width="9.28125" style="0" bestFit="1" customWidth="1"/>
  </cols>
  <sheetData>
    <row r="1" spans="1:12" ht="12.75" customHeight="1">
      <c r="A1" s="197"/>
      <c r="B1" s="198"/>
      <c r="C1" s="198"/>
      <c r="D1" s="198"/>
      <c r="E1" s="391" t="s">
        <v>224</v>
      </c>
      <c r="F1" s="198"/>
      <c r="G1" s="198"/>
      <c r="H1" s="198"/>
      <c r="I1" s="198"/>
      <c r="J1" s="198"/>
      <c r="K1" s="474" t="s">
        <v>774</v>
      </c>
      <c r="L1" s="474"/>
    </row>
    <row r="2" spans="1:12" ht="15">
      <c r="A2" s="378"/>
      <c r="B2" s="378"/>
      <c r="C2" s="378"/>
      <c r="D2" s="378"/>
      <c r="E2" s="378"/>
      <c r="F2" s="387" t="s">
        <v>736</v>
      </c>
      <c r="G2" s="378"/>
      <c r="H2" s="378"/>
      <c r="I2" s="378"/>
      <c r="J2" s="378"/>
      <c r="K2" s="474"/>
      <c r="L2" s="474"/>
    </row>
    <row r="3" spans="1:12" ht="15">
      <c r="A3" s="379"/>
      <c r="B3" s="379"/>
      <c r="C3" s="379"/>
      <c r="D3" s="379" t="s">
        <v>480</v>
      </c>
      <c r="E3" s="379"/>
      <c r="F3" s="379"/>
      <c r="G3" s="379"/>
      <c r="H3" s="379"/>
      <c r="I3" s="379"/>
      <c r="J3" s="379"/>
      <c r="K3" s="474"/>
      <c r="L3" s="474"/>
    </row>
    <row r="4" spans="1:12" ht="12.75">
      <c r="A4" s="380"/>
      <c r="B4" s="380"/>
      <c r="C4" s="380"/>
      <c r="D4" s="388" t="s">
        <v>15</v>
      </c>
      <c r="E4" s="389">
        <v>41276</v>
      </c>
      <c r="F4" s="389">
        <v>41639</v>
      </c>
      <c r="G4" s="380" t="s">
        <v>16</v>
      </c>
      <c r="H4" s="380"/>
      <c r="I4" s="380"/>
      <c r="J4" s="380"/>
      <c r="K4" s="474"/>
      <c r="L4" s="474"/>
    </row>
    <row r="5" spans="1:12" ht="12.75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474"/>
      <c r="L5" s="474"/>
    </row>
    <row r="6" spans="1:12" ht="12.75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474"/>
      <c r="L6" s="474"/>
    </row>
    <row r="7" spans="1:12" ht="15.75" thickBot="1">
      <c r="A7" s="224"/>
      <c r="B7" s="224"/>
      <c r="C7" s="224"/>
      <c r="D7" s="225"/>
      <c r="E7" s="225"/>
      <c r="F7" s="225"/>
      <c r="G7" s="225"/>
      <c r="H7" s="225"/>
      <c r="I7" s="225"/>
      <c r="J7" s="225"/>
      <c r="K7" s="43"/>
      <c r="L7" s="43"/>
    </row>
    <row r="8" spans="1:12" ht="13.5" thickBot="1">
      <c r="A8" s="450" t="s">
        <v>391</v>
      </c>
      <c r="B8" s="457" t="s">
        <v>187</v>
      </c>
      <c r="C8" s="458"/>
      <c r="D8" s="422" t="s">
        <v>737</v>
      </c>
      <c r="E8" s="422"/>
      <c r="F8" s="423"/>
      <c r="G8" s="424" t="s">
        <v>738</v>
      </c>
      <c r="H8" s="422"/>
      <c r="I8" s="423"/>
      <c r="J8" s="424" t="s">
        <v>739</v>
      </c>
      <c r="K8" s="422"/>
      <c r="L8" s="423"/>
    </row>
    <row r="9" spans="1:12" ht="13.5" thickBot="1">
      <c r="A9" s="451"/>
      <c r="B9" s="459"/>
      <c r="C9" s="460"/>
      <c r="D9" s="420" t="s">
        <v>392</v>
      </c>
      <c r="E9" s="88" t="s">
        <v>319</v>
      </c>
      <c r="F9" s="88"/>
      <c r="G9" s="428" t="s">
        <v>742</v>
      </c>
      <c r="H9" s="96" t="s">
        <v>319</v>
      </c>
      <c r="I9" s="97"/>
      <c r="J9" s="420" t="s">
        <v>743</v>
      </c>
      <c r="K9" s="88" t="s">
        <v>319</v>
      </c>
      <c r="L9" s="89"/>
    </row>
    <row r="10" spans="1:12" ht="25.5">
      <c r="A10" s="451"/>
      <c r="B10" s="200" t="s">
        <v>188</v>
      </c>
      <c r="C10" s="201" t="s">
        <v>189</v>
      </c>
      <c r="D10" s="420"/>
      <c r="E10" s="135" t="s">
        <v>387</v>
      </c>
      <c r="F10" s="136" t="s">
        <v>388</v>
      </c>
      <c r="G10" s="452"/>
      <c r="H10" s="137" t="s">
        <v>387</v>
      </c>
      <c r="I10" s="138" t="s">
        <v>388</v>
      </c>
      <c r="J10" s="420"/>
      <c r="K10" s="135" t="s">
        <v>387</v>
      </c>
      <c r="L10" s="138" t="s">
        <v>388</v>
      </c>
    </row>
    <row r="11" spans="1:12" ht="12.75">
      <c r="A11" s="202">
        <v>1</v>
      </c>
      <c r="B11" s="202">
        <v>2</v>
      </c>
      <c r="C11" s="202" t="s">
        <v>190</v>
      </c>
      <c r="D11" s="44">
        <v>4</v>
      </c>
      <c r="E11" s="44">
        <v>5</v>
      </c>
      <c r="F11" s="139">
        <v>6</v>
      </c>
      <c r="G11" s="44">
        <v>7</v>
      </c>
      <c r="H11" s="44">
        <v>8</v>
      </c>
      <c r="I11" s="139">
        <v>9</v>
      </c>
      <c r="J11" s="44">
        <v>10</v>
      </c>
      <c r="K11" s="44">
        <v>11</v>
      </c>
      <c r="L11" s="139">
        <v>12</v>
      </c>
    </row>
    <row r="12" spans="1:12" ht="32.25" customHeight="1">
      <c r="A12" s="152">
        <v>4000</v>
      </c>
      <c r="B12" s="203" t="s">
        <v>734</v>
      </c>
      <c r="C12" s="204"/>
      <c r="D12" s="226">
        <f aca="true" t="shared" si="0" ref="D12:L12">SUM(D14,D173,D208)</f>
        <v>2564684.2011</v>
      </c>
      <c r="E12" s="226">
        <f t="shared" si="0"/>
        <v>2564684.2011</v>
      </c>
      <c r="F12" s="226">
        <f t="shared" si="0"/>
        <v>0</v>
      </c>
      <c r="G12" s="226">
        <f t="shared" si="0"/>
        <v>2636153.0005</v>
      </c>
      <c r="H12" s="226">
        <f t="shared" si="0"/>
        <v>2636153.0005</v>
      </c>
      <c r="I12" s="226">
        <f t="shared" si="0"/>
        <v>0</v>
      </c>
      <c r="J12" s="226">
        <f t="shared" si="0"/>
        <v>2486373.722</v>
      </c>
      <c r="K12" s="226">
        <f t="shared" si="0"/>
        <v>2486373.722</v>
      </c>
      <c r="L12" s="226">
        <f t="shared" si="0"/>
        <v>0</v>
      </c>
    </row>
    <row r="13" spans="1:12" ht="15" customHeight="1">
      <c r="A13" s="152"/>
      <c r="B13" s="205" t="s">
        <v>322</v>
      </c>
      <c r="C13" s="204"/>
      <c r="D13" s="226"/>
      <c r="E13" s="226"/>
      <c r="F13" s="226"/>
      <c r="G13" s="226"/>
      <c r="H13" s="226"/>
      <c r="I13" s="226"/>
      <c r="J13" s="226"/>
      <c r="K13" s="226"/>
      <c r="L13" s="226"/>
    </row>
    <row r="14" spans="1:12" ht="43.5" customHeight="1">
      <c r="A14" s="152">
        <v>4050</v>
      </c>
      <c r="B14" s="206" t="s">
        <v>733</v>
      </c>
      <c r="C14" s="207" t="s">
        <v>603</v>
      </c>
      <c r="D14" s="226">
        <f aca="true" t="shared" si="1" ref="D14:L14">SUM(D16,D29,D72,D87,D97,D129,D144)</f>
        <v>2564684.2011</v>
      </c>
      <c r="E14" s="226">
        <f t="shared" si="1"/>
        <v>2564684.2011</v>
      </c>
      <c r="F14" s="226">
        <f t="shared" si="1"/>
        <v>0</v>
      </c>
      <c r="G14" s="226">
        <f t="shared" si="1"/>
        <v>2636153.0005</v>
      </c>
      <c r="H14" s="226">
        <f t="shared" si="1"/>
        <v>2636153.0005</v>
      </c>
      <c r="I14" s="226">
        <f t="shared" si="1"/>
        <v>0</v>
      </c>
      <c r="J14" s="226">
        <f t="shared" si="1"/>
        <v>2486373.722</v>
      </c>
      <c r="K14" s="226">
        <f t="shared" si="1"/>
        <v>2486373.722</v>
      </c>
      <c r="L14" s="226">
        <f t="shared" si="1"/>
        <v>0</v>
      </c>
    </row>
    <row r="15" spans="1:12" ht="13.5" customHeight="1">
      <c r="A15" s="152"/>
      <c r="B15" s="205" t="s">
        <v>322</v>
      </c>
      <c r="C15" s="204"/>
      <c r="D15" s="226"/>
      <c r="E15" s="226"/>
      <c r="F15" s="226"/>
      <c r="G15" s="226"/>
      <c r="H15" s="226"/>
      <c r="I15" s="226"/>
      <c r="J15" s="226"/>
      <c r="K15" s="226"/>
      <c r="L15" s="226"/>
    </row>
    <row r="16" spans="1:12" ht="30" customHeight="1">
      <c r="A16" s="152">
        <v>4100</v>
      </c>
      <c r="B16" s="62" t="s">
        <v>111</v>
      </c>
      <c r="C16" s="208" t="s">
        <v>603</v>
      </c>
      <c r="D16" s="226">
        <f>SUM(D18,D23,D26)</f>
        <v>788282</v>
      </c>
      <c r="E16" s="226">
        <f aca="true" t="shared" si="2" ref="E16:K16">SUM(E18,E23,E26)</f>
        <v>788282</v>
      </c>
      <c r="F16" s="226" t="s">
        <v>610</v>
      </c>
      <c r="G16" s="226">
        <f t="shared" si="2"/>
        <v>740160.7000000001</v>
      </c>
      <c r="H16" s="226">
        <f t="shared" si="2"/>
        <v>740160.7000000001</v>
      </c>
      <c r="I16" s="226" t="s">
        <v>610</v>
      </c>
      <c r="J16" s="226">
        <f t="shared" si="2"/>
        <v>645886.0329999999</v>
      </c>
      <c r="K16" s="226">
        <f t="shared" si="2"/>
        <v>645886.0329999999</v>
      </c>
      <c r="L16" s="226" t="s">
        <v>610</v>
      </c>
    </row>
    <row r="17" spans="1:12" ht="12.75" customHeight="1">
      <c r="A17" s="152"/>
      <c r="B17" s="205" t="s">
        <v>322</v>
      </c>
      <c r="C17" s="204"/>
      <c r="D17" s="226"/>
      <c r="E17" s="226"/>
      <c r="F17" s="226"/>
      <c r="G17" s="226"/>
      <c r="H17" s="226"/>
      <c r="I17" s="226"/>
      <c r="J17" s="226"/>
      <c r="K17" s="226"/>
      <c r="L17" s="226"/>
    </row>
    <row r="18" spans="1:12" ht="30" customHeight="1">
      <c r="A18" s="152">
        <v>4110</v>
      </c>
      <c r="B18" s="209" t="s">
        <v>112</v>
      </c>
      <c r="C18" s="208" t="s">
        <v>603</v>
      </c>
      <c r="D18" s="226">
        <f>SUM(D20:D22)</f>
        <v>788282</v>
      </c>
      <c r="E18" s="226">
        <f>SUM(E20:E22)</f>
        <v>788282</v>
      </c>
      <c r="F18" s="213" t="s">
        <v>609</v>
      </c>
      <c r="G18" s="226">
        <f>SUM(G20:G22)</f>
        <v>740160.7000000001</v>
      </c>
      <c r="H18" s="226">
        <f>SUM(H20:H22)</f>
        <v>740160.7000000001</v>
      </c>
      <c r="I18" s="213" t="s">
        <v>609</v>
      </c>
      <c r="J18" s="226">
        <f>SUM(J20:J22)</f>
        <v>645886.0329999999</v>
      </c>
      <c r="K18" s="226">
        <f>SUM(K20:K22)</f>
        <v>645886.0329999999</v>
      </c>
      <c r="L18" s="213" t="s">
        <v>609</v>
      </c>
    </row>
    <row r="19" spans="1:12" ht="12.75">
      <c r="A19" s="152"/>
      <c r="B19" s="205" t="s">
        <v>320</v>
      </c>
      <c r="C19" s="208"/>
      <c r="D19" s="226"/>
      <c r="E19" s="226"/>
      <c r="F19" s="213"/>
      <c r="G19" s="226"/>
      <c r="H19" s="226"/>
      <c r="I19" s="213"/>
      <c r="J19" s="226"/>
      <c r="K19" s="226"/>
      <c r="L19" s="213"/>
    </row>
    <row r="20" spans="1:12" ht="24" customHeight="1">
      <c r="A20" s="152">
        <v>4111</v>
      </c>
      <c r="B20" s="140" t="s">
        <v>191</v>
      </c>
      <c r="C20" s="141" t="s">
        <v>462</v>
      </c>
      <c r="D20" s="165">
        <f>SUM(E20:F20)</f>
        <v>719307.2</v>
      </c>
      <c r="E20" s="226">
        <v>719307.2</v>
      </c>
      <c r="F20" s="213" t="s">
        <v>609</v>
      </c>
      <c r="G20" s="165">
        <f>SUM(H20:I20)</f>
        <v>725822.9</v>
      </c>
      <c r="H20" s="226">
        <v>725822.9</v>
      </c>
      <c r="I20" s="213" t="s">
        <v>609</v>
      </c>
      <c r="J20" s="165">
        <f>SUM(K20:L20)</f>
        <v>631580.311</v>
      </c>
      <c r="K20" s="226">
        <v>631580.311</v>
      </c>
      <c r="L20" s="213" t="s">
        <v>609</v>
      </c>
    </row>
    <row r="21" spans="1:12" ht="24" customHeight="1">
      <c r="A21" s="152">
        <v>4112</v>
      </c>
      <c r="B21" s="140" t="s">
        <v>192</v>
      </c>
      <c r="C21" s="141" t="s">
        <v>463</v>
      </c>
      <c r="D21" s="165">
        <f>SUM(E21:F21)</f>
        <v>68974.8</v>
      </c>
      <c r="E21" s="226">
        <v>68974.8</v>
      </c>
      <c r="F21" s="213" t="s">
        <v>609</v>
      </c>
      <c r="G21" s="165">
        <f>SUM(H21:I21)</f>
        <v>14337.8</v>
      </c>
      <c r="H21" s="226">
        <v>14337.8</v>
      </c>
      <c r="I21" s="213" t="s">
        <v>609</v>
      </c>
      <c r="J21" s="165">
        <f>SUM(K21:L21)</f>
        <v>14305.722</v>
      </c>
      <c r="K21" s="226">
        <v>14305.722</v>
      </c>
      <c r="L21" s="213" t="s">
        <v>609</v>
      </c>
    </row>
    <row r="22" spans="1:12" ht="12" customHeight="1">
      <c r="A22" s="152">
        <v>4114</v>
      </c>
      <c r="B22" s="140" t="s">
        <v>193</v>
      </c>
      <c r="C22" s="141" t="s">
        <v>461</v>
      </c>
      <c r="D22" s="165">
        <f>SUM(E22:F22)</f>
        <v>0</v>
      </c>
      <c r="E22" s="226">
        <v>0</v>
      </c>
      <c r="F22" s="213" t="s">
        <v>609</v>
      </c>
      <c r="G22" s="165">
        <f>SUM(H22:I22)</f>
        <v>0</v>
      </c>
      <c r="H22" s="226">
        <v>0</v>
      </c>
      <c r="I22" s="213" t="s">
        <v>609</v>
      </c>
      <c r="J22" s="165">
        <f>SUM(K22:L22)</f>
        <v>0</v>
      </c>
      <c r="K22" s="226">
        <v>0</v>
      </c>
      <c r="L22" s="213" t="s">
        <v>609</v>
      </c>
    </row>
    <row r="23" spans="1:12" ht="24.75" customHeight="1">
      <c r="A23" s="152">
        <v>4120</v>
      </c>
      <c r="B23" s="142" t="s">
        <v>113</v>
      </c>
      <c r="C23" s="208" t="s">
        <v>603</v>
      </c>
      <c r="D23" s="226">
        <f>SUM(D25)</f>
        <v>0</v>
      </c>
      <c r="E23" s="226">
        <f>SUM(E25)</f>
        <v>0</v>
      </c>
      <c r="F23" s="213" t="s">
        <v>609</v>
      </c>
      <c r="G23" s="226">
        <f>SUM(G25)</f>
        <v>0</v>
      </c>
      <c r="H23" s="226">
        <f>SUM(H25)</f>
        <v>0</v>
      </c>
      <c r="I23" s="213" t="s">
        <v>609</v>
      </c>
      <c r="J23" s="226">
        <f>SUM(J25)</f>
        <v>0</v>
      </c>
      <c r="K23" s="226">
        <f>SUM(K25)</f>
        <v>0</v>
      </c>
      <c r="L23" s="213" t="s">
        <v>609</v>
      </c>
    </row>
    <row r="24" spans="1:12" ht="12.75">
      <c r="A24" s="152"/>
      <c r="B24" s="205" t="s">
        <v>320</v>
      </c>
      <c r="C24" s="208"/>
      <c r="D24" s="226"/>
      <c r="E24" s="226"/>
      <c r="F24" s="213"/>
      <c r="G24" s="226"/>
      <c r="H24" s="226"/>
      <c r="I24" s="213"/>
      <c r="J24" s="226"/>
      <c r="K24" s="226"/>
      <c r="L24" s="213"/>
    </row>
    <row r="25" spans="1:12" ht="24" customHeight="1">
      <c r="A25" s="152">
        <v>4121</v>
      </c>
      <c r="B25" s="140" t="s">
        <v>194</v>
      </c>
      <c r="C25" s="141" t="s">
        <v>464</v>
      </c>
      <c r="D25" s="165">
        <f>SUM(E25:F25)</f>
        <v>0</v>
      </c>
      <c r="E25" s="226">
        <v>0</v>
      </c>
      <c r="F25" s="213" t="s">
        <v>609</v>
      </c>
      <c r="G25" s="165">
        <f>SUM(H25:I25)</f>
        <v>0</v>
      </c>
      <c r="H25" s="226">
        <v>0</v>
      </c>
      <c r="I25" s="213" t="s">
        <v>609</v>
      </c>
      <c r="J25" s="165">
        <f>SUM(K25:L25)</f>
        <v>0</v>
      </c>
      <c r="K25" s="226">
        <v>0</v>
      </c>
      <c r="L25" s="213" t="s">
        <v>609</v>
      </c>
    </row>
    <row r="26" spans="1:12" ht="26.25" customHeight="1">
      <c r="A26" s="152">
        <v>4130</v>
      </c>
      <c r="B26" s="142" t="s">
        <v>114</v>
      </c>
      <c r="C26" s="208" t="s">
        <v>603</v>
      </c>
      <c r="D26" s="226">
        <f>SUM(D28)</f>
        <v>0</v>
      </c>
      <c r="E26" s="226">
        <f aca="true" t="shared" si="3" ref="E26:K26">SUM(E28)</f>
        <v>0</v>
      </c>
      <c r="F26" s="226" t="s">
        <v>610</v>
      </c>
      <c r="G26" s="226">
        <f t="shared" si="3"/>
        <v>0</v>
      </c>
      <c r="H26" s="226">
        <f t="shared" si="3"/>
        <v>0</v>
      </c>
      <c r="I26" s="226" t="s">
        <v>610</v>
      </c>
      <c r="J26" s="226">
        <f t="shared" si="3"/>
        <v>0</v>
      </c>
      <c r="K26" s="226">
        <f t="shared" si="3"/>
        <v>0</v>
      </c>
      <c r="L26" s="226" t="s">
        <v>610</v>
      </c>
    </row>
    <row r="27" spans="1:12" ht="12.75">
      <c r="A27" s="152"/>
      <c r="B27" s="205" t="s">
        <v>320</v>
      </c>
      <c r="C27" s="208"/>
      <c r="D27" s="226"/>
      <c r="E27" s="226"/>
      <c r="F27" s="213"/>
      <c r="G27" s="226"/>
      <c r="H27" s="226"/>
      <c r="I27" s="213"/>
      <c r="J27" s="226"/>
      <c r="K27" s="226"/>
      <c r="L27" s="213"/>
    </row>
    <row r="28" spans="1:12" ht="14.25" customHeight="1">
      <c r="A28" s="152">
        <v>4131</v>
      </c>
      <c r="B28" s="142" t="s">
        <v>465</v>
      </c>
      <c r="C28" s="141" t="s">
        <v>466</v>
      </c>
      <c r="D28" s="165">
        <f>SUM(E28:F28)</f>
        <v>0</v>
      </c>
      <c r="E28" s="226">
        <v>0</v>
      </c>
      <c r="F28" s="213" t="s">
        <v>610</v>
      </c>
      <c r="G28" s="165">
        <f>SUM(H28:I28)</f>
        <v>0</v>
      </c>
      <c r="H28" s="226">
        <v>0</v>
      </c>
      <c r="I28" s="213" t="s">
        <v>610</v>
      </c>
      <c r="J28" s="165">
        <f>SUM(K28:L28)</f>
        <v>0</v>
      </c>
      <c r="K28" s="226">
        <v>0</v>
      </c>
      <c r="L28" s="213" t="s">
        <v>610</v>
      </c>
    </row>
    <row r="29" spans="1:12" ht="47.25" customHeight="1">
      <c r="A29" s="152">
        <v>4200</v>
      </c>
      <c r="B29" s="140" t="s">
        <v>115</v>
      </c>
      <c r="C29" s="208" t="s">
        <v>603</v>
      </c>
      <c r="D29" s="226">
        <f>SUM(D31,D40,D45,D55,D58,D62)</f>
        <v>696127.1011000001</v>
      </c>
      <c r="E29" s="226">
        <f>SUM(E31,E40,E45,E55,E58,E62)</f>
        <v>696127.1011000001</v>
      </c>
      <c r="F29" s="213" t="s">
        <v>609</v>
      </c>
      <c r="G29" s="226">
        <f>SUM(G31,G40,G45,G55,G58,G62)</f>
        <v>782851.4005000001</v>
      </c>
      <c r="H29" s="226">
        <f>SUM(H31,H40,H45,H55,H58,H62)</f>
        <v>782851.4005000001</v>
      </c>
      <c r="I29" s="213" t="s">
        <v>609</v>
      </c>
      <c r="J29" s="226">
        <f>SUM(J31,J40,J45,J55,J58,J62)</f>
        <v>745508.675</v>
      </c>
      <c r="K29" s="226">
        <f>SUM(K31,K40,K45,K55,K58,K62)</f>
        <v>745508.675</v>
      </c>
      <c r="L29" s="213" t="s">
        <v>609</v>
      </c>
    </row>
    <row r="30" spans="1:12" ht="15" customHeight="1">
      <c r="A30" s="152"/>
      <c r="B30" s="205" t="s">
        <v>322</v>
      </c>
      <c r="C30" s="204"/>
      <c r="D30" s="226"/>
      <c r="E30" s="226"/>
      <c r="F30" s="226"/>
      <c r="G30" s="226"/>
      <c r="H30" s="226"/>
      <c r="I30" s="226"/>
      <c r="J30" s="226"/>
      <c r="K30" s="226"/>
      <c r="L30" s="226"/>
    </row>
    <row r="31" spans="1:12" ht="34.5" customHeight="1">
      <c r="A31" s="152">
        <v>4210</v>
      </c>
      <c r="B31" s="142" t="s">
        <v>116</v>
      </c>
      <c r="C31" s="208" t="s">
        <v>603</v>
      </c>
      <c r="D31" s="226">
        <f>SUM(D33:D39)</f>
        <v>265398.3001</v>
      </c>
      <c r="E31" s="226">
        <f>SUM(E33:E39)</f>
        <v>265398.3001</v>
      </c>
      <c r="F31" s="213" t="s">
        <v>609</v>
      </c>
      <c r="G31" s="226">
        <f>SUM(G33:G39)</f>
        <v>238726.7101</v>
      </c>
      <c r="H31" s="226">
        <f>SUM(H33:H39)</f>
        <v>238726.7101</v>
      </c>
      <c r="I31" s="213" t="s">
        <v>609</v>
      </c>
      <c r="J31" s="226">
        <f>SUM(J33:J39)</f>
        <v>221266.89200000002</v>
      </c>
      <c r="K31" s="226">
        <f>SUM(K33:K39)</f>
        <v>221266.89200000002</v>
      </c>
      <c r="L31" s="213" t="s">
        <v>609</v>
      </c>
    </row>
    <row r="32" spans="1:12" ht="12.75">
      <c r="A32" s="152"/>
      <c r="B32" s="205" t="s">
        <v>320</v>
      </c>
      <c r="C32" s="208"/>
      <c r="D32" s="226"/>
      <c r="E32" s="226"/>
      <c r="F32" s="213"/>
      <c r="G32" s="226"/>
      <c r="H32" s="226"/>
      <c r="I32" s="213"/>
      <c r="J32" s="226"/>
      <c r="K32" s="226"/>
      <c r="L32" s="213"/>
    </row>
    <row r="33" spans="1:12" ht="27.75" customHeight="1">
      <c r="A33" s="152">
        <v>4211</v>
      </c>
      <c r="B33" s="140" t="s">
        <v>467</v>
      </c>
      <c r="C33" s="141" t="s">
        <v>468</v>
      </c>
      <c r="D33" s="165">
        <f aca="true" t="shared" si="4" ref="D33:D39">SUM(E33:F33)</f>
        <v>0</v>
      </c>
      <c r="E33" s="226">
        <v>0</v>
      </c>
      <c r="F33" s="213" t="s">
        <v>609</v>
      </c>
      <c r="G33" s="165">
        <f aca="true" t="shared" si="5" ref="G33:G39">SUM(H33:I33)</f>
        <v>0</v>
      </c>
      <c r="H33" s="226">
        <v>0</v>
      </c>
      <c r="I33" s="213" t="s">
        <v>609</v>
      </c>
      <c r="J33" s="165">
        <f aca="true" t="shared" si="6" ref="J33:J39">SUM(K33:L33)</f>
        <v>0</v>
      </c>
      <c r="K33" s="226">
        <v>0</v>
      </c>
      <c r="L33" s="213" t="s">
        <v>609</v>
      </c>
    </row>
    <row r="34" spans="1:12" ht="15.75" customHeight="1">
      <c r="A34" s="152">
        <v>4212</v>
      </c>
      <c r="B34" s="142" t="s">
        <v>310</v>
      </c>
      <c r="C34" s="141" t="s">
        <v>469</v>
      </c>
      <c r="D34" s="165">
        <f t="shared" si="4"/>
        <v>191647.3001</v>
      </c>
      <c r="E34" s="226">
        <v>191647.3001</v>
      </c>
      <c r="F34" s="213" t="s">
        <v>609</v>
      </c>
      <c r="G34" s="165">
        <f t="shared" si="5"/>
        <v>200671.4121</v>
      </c>
      <c r="H34" s="226">
        <v>200671.4121</v>
      </c>
      <c r="I34" s="213" t="s">
        <v>609</v>
      </c>
      <c r="J34" s="165">
        <f t="shared" si="6"/>
        <v>185466.942</v>
      </c>
      <c r="K34" s="226">
        <v>185466.942</v>
      </c>
      <c r="L34" s="213" t="s">
        <v>609</v>
      </c>
    </row>
    <row r="35" spans="1:12" ht="13.5" customHeight="1">
      <c r="A35" s="152">
        <v>4213</v>
      </c>
      <c r="B35" s="140" t="s">
        <v>195</v>
      </c>
      <c r="C35" s="141" t="s">
        <v>470</v>
      </c>
      <c r="D35" s="165">
        <f t="shared" si="4"/>
        <v>55313.3</v>
      </c>
      <c r="E35" s="226">
        <v>55313.3</v>
      </c>
      <c r="F35" s="213" t="s">
        <v>609</v>
      </c>
      <c r="G35" s="165">
        <f t="shared" si="5"/>
        <v>18921.774</v>
      </c>
      <c r="H35" s="226">
        <v>18921.774</v>
      </c>
      <c r="I35" s="213" t="s">
        <v>609</v>
      </c>
      <c r="J35" s="165">
        <f t="shared" si="6"/>
        <v>17670.833</v>
      </c>
      <c r="K35" s="226">
        <v>17670.833</v>
      </c>
      <c r="L35" s="213" t="s">
        <v>609</v>
      </c>
    </row>
    <row r="36" spans="1:12" ht="16.5" customHeight="1">
      <c r="A36" s="152">
        <v>4214</v>
      </c>
      <c r="B36" s="140" t="s">
        <v>196</v>
      </c>
      <c r="C36" s="141" t="s">
        <v>471</v>
      </c>
      <c r="D36" s="165">
        <f t="shared" si="4"/>
        <v>12283.2</v>
      </c>
      <c r="E36" s="226">
        <v>12283.2</v>
      </c>
      <c r="F36" s="213" t="s">
        <v>609</v>
      </c>
      <c r="G36" s="165">
        <f t="shared" si="5"/>
        <v>10979.024</v>
      </c>
      <c r="H36" s="226">
        <v>10979.024</v>
      </c>
      <c r="I36" s="213" t="s">
        <v>609</v>
      </c>
      <c r="J36" s="165">
        <f t="shared" si="6"/>
        <v>10152.247</v>
      </c>
      <c r="K36" s="226">
        <v>10152.247</v>
      </c>
      <c r="L36" s="213" t="s">
        <v>609</v>
      </c>
    </row>
    <row r="37" spans="1:12" ht="16.5" customHeight="1">
      <c r="A37" s="152">
        <v>4215</v>
      </c>
      <c r="B37" s="140" t="s">
        <v>197</v>
      </c>
      <c r="C37" s="141" t="s">
        <v>472</v>
      </c>
      <c r="D37" s="165">
        <f t="shared" si="4"/>
        <v>2470.5</v>
      </c>
      <c r="E37" s="226">
        <v>2470.5</v>
      </c>
      <c r="F37" s="213" t="s">
        <v>609</v>
      </c>
      <c r="G37" s="165">
        <f t="shared" si="5"/>
        <v>4470.5</v>
      </c>
      <c r="H37" s="226">
        <v>4470.5</v>
      </c>
      <c r="I37" s="213" t="s">
        <v>609</v>
      </c>
      <c r="J37" s="165">
        <f t="shared" si="6"/>
        <v>4358.87</v>
      </c>
      <c r="K37" s="226">
        <v>4358.87</v>
      </c>
      <c r="L37" s="213" t="s">
        <v>609</v>
      </c>
    </row>
    <row r="38" spans="1:12" ht="26.25" customHeight="1">
      <c r="A38" s="152">
        <v>4216</v>
      </c>
      <c r="B38" s="140" t="s">
        <v>198</v>
      </c>
      <c r="C38" s="141" t="s">
        <v>473</v>
      </c>
      <c r="D38" s="165">
        <f t="shared" si="4"/>
        <v>3684</v>
      </c>
      <c r="E38" s="226">
        <v>3684</v>
      </c>
      <c r="F38" s="213" t="s">
        <v>609</v>
      </c>
      <c r="G38" s="165">
        <f t="shared" si="5"/>
        <v>3684</v>
      </c>
      <c r="H38" s="226">
        <v>3684</v>
      </c>
      <c r="I38" s="213" t="s">
        <v>609</v>
      </c>
      <c r="J38" s="165">
        <f t="shared" si="6"/>
        <v>3618</v>
      </c>
      <c r="K38" s="226">
        <v>3618</v>
      </c>
      <c r="L38" s="213" t="s">
        <v>609</v>
      </c>
    </row>
    <row r="39" spans="1:12" ht="19.5" customHeight="1">
      <c r="A39" s="152">
        <v>4217</v>
      </c>
      <c r="B39" s="140" t="s">
        <v>199</v>
      </c>
      <c r="C39" s="141" t="s">
        <v>474</v>
      </c>
      <c r="D39" s="165">
        <f t="shared" si="4"/>
        <v>0</v>
      </c>
      <c r="E39" s="226">
        <v>0</v>
      </c>
      <c r="F39" s="213" t="s">
        <v>609</v>
      </c>
      <c r="G39" s="165">
        <f t="shared" si="5"/>
        <v>0</v>
      </c>
      <c r="H39" s="226">
        <v>0</v>
      </c>
      <c r="I39" s="213" t="s">
        <v>609</v>
      </c>
      <c r="J39" s="165">
        <f t="shared" si="6"/>
        <v>0</v>
      </c>
      <c r="K39" s="226">
        <v>0</v>
      </c>
      <c r="L39" s="213" t="s">
        <v>609</v>
      </c>
    </row>
    <row r="40" spans="1:12" ht="139.5">
      <c r="A40" s="152">
        <v>4220</v>
      </c>
      <c r="B40" s="142" t="s">
        <v>117</v>
      </c>
      <c r="C40" s="208" t="s">
        <v>603</v>
      </c>
      <c r="D40" s="226">
        <f>SUM(D42:D44)</f>
        <v>30754.0001</v>
      </c>
      <c r="E40" s="226">
        <f>SUM(E42:E44)</f>
        <v>30754.0001</v>
      </c>
      <c r="F40" s="213" t="s">
        <v>609</v>
      </c>
      <c r="G40" s="226">
        <f>SUM(G42:G44)</f>
        <v>28156.5</v>
      </c>
      <c r="H40" s="226">
        <f>SUM(H42:H44)</f>
        <v>28156.5</v>
      </c>
      <c r="I40" s="213" t="s">
        <v>609</v>
      </c>
      <c r="J40" s="226">
        <f>SUM(J42:J44)</f>
        <v>28039.499</v>
      </c>
      <c r="K40" s="226">
        <f>SUM(K42:K44)</f>
        <v>28039.499</v>
      </c>
      <c r="L40" s="213" t="s">
        <v>609</v>
      </c>
    </row>
    <row r="41" spans="1:12" ht="12.75">
      <c r="A41" s="152"/>
      <c r="B41" s="205" t="s">
        <v>320</v>
      </c>
      <c r="C41" s="208"/>
      <c r="D41" s="226"/>
      <c r="E41" s="226"/>
      <c r="F41" s="213"/>
      <c r="G41" s="226"/>
      <c r="H41" s="226"/>
      <c r="I41" s="213"/>
      <c r="J41" s="226"/>
      <c r="K41" s="226"/>
      <c r="L41" s="213"/>
    </row>
    <row r="42" spans="1:12" ht="48">
      <c r="A42" s="152">
        <v>4221</v>
      </c>
      <c r="B42" s="140" t="s">
        <v>200</v>
      </c>
      <c r="C42" s="210">
        <v>4221</v>
      </c>
      <c r="D42" s="165">
        <f>SUM(E42:F42)</f>
        <v>27754</v>
      </c>
      <c r="E42" s="226">
        <v>27754</v>
      </c>
      <c r="F42" s="213" t="s">
        <v>609</v>
      </c>
      <c r="G42" s="165">
        <f>SUM(H42:I42)</f>
        <v>20082.9</v>
      </c>
      <c r="H42" s="226">
        <v>20082.9</v>
      </c>
      <c r="I42" s="213" t="s">
        <v>609</v>
      </c>
      <c r="J42" s="165">
        <f>SUM(K42:L42)</f>
        <v>19966.2</v>
      </c>
      <c r="K42" s="226">
        <v>19966.2</v>
      </c>
      <c r="L42" s="213" t="s">
        <v>609</v>
      </c>
    </row>
    <row r="43" spans="1:12" ht="96">
      <c r="A43" s="152">
        <v>4222</v>
      </c>
      <c r="B43" s="140" t="s">
        <v>201</v>
      </c>
      <c r="C43" s="141" t="s">
        <v>565</v>
      </c>
      <c r="D43" s="165">
        <f>SUM(E43:F43)</f>
        <v>3000.0001</v>
      </c>
      <c r="E43" s="226">
        <v>3000.0001</v>
      </c>
      <c r="F43" s="213" t="s">
        <v>609</v>
      </c>
      <c r="G43" s="165">
        <f>SUM(H43:I43)</f>
        <v>8073.6</v>
      </c>
      <c r="H43" s="226">
        <v>8073.6</v>
      </c>
      <c r="I43" s="213" t="s">
        <v>609</v>
      </c>
      <c r="J43" s="165">
        <f>SUM(K43:L43)</f>
        <v>8073.299</v>
      </c>
      <c r="K43" s="226">
        <v>8073.299</v>
      </c>
      <c r="L43" s="213" t="s">
        <v>609</v>
      </c>
    </row>
    <row r="44" spans="1:12" ht="60">
      <c r="A44" s="152">
        <v>4223</v>
      </c>
      <c r="B44" s="140" t="s">
        <v>202</v>
      </c>
      <c r="C44" s="141" t="s">
        <v>566</v>
      </c>
      <c r="D44" s="165">
        <f>SUM(E44:F44)</f>
        <v>0</v>
      </c>
      <c r="E44" s="226">
        <v>0</v>
      </c>
      <c r="F44" s="213" t="s">
        <v>609</v>
      </c>
      <c r="G44" s="165">
        <f>SUM(H44:I44)</f>
        <v>0</v>
      </c>
      <c r="H44" s="226">
        <v>0</v>
      </c>
      <c r="I44" s="213" t="s">
        <v>609</v>
      </c>
      <c r="J44" s="165">
        <f>SUM(K44:L44)</f>
        <v>0</v>
      </c>
      <c r="K44" s="226">
        <v>0</v>
      </c>
      <c r="L44" s="213" t="s">
        <v>609</v>
      </c>
    </row>
    <row r="45" spans="1:12" ht="180">
      <c r="A45" s="152">
        <v>4230</v>
      </c>
      <c r="B45" s="142" t="s">
        <v>118</v>
      </c>
      <c r="C45" s="208" t="s">
        <v>603</v>
      </c>
      <c r="D45" s="226">
        <f>SUM(D47:D54)</f>
        <v>37380.000199999995</v>
      </c>
      <c r="E45" s="226">
        <f>SUM(E47:E54)</f>
        <v>37380.000199999995</v>
      </c>
      <c r="F45" s="213" t="s">
        <v>609</v>
      </c>
      <c r="G45" s="226">
        <f>SUM(G47:G54)</f>
        <v>43935.000199999995</v>
      </c>
      <c r="H45" s="226">
        <f>SUM(H47:H54)</f>
        <v>43935.000199999995</v>
      </c>
      <c r="I45" s="213" t="s">
        <v>609</v>
      </c>
      <c r="J45" s="226">
        <f>SUM(J47:J54)</f>
        <v>38265.729</v>
      </c>
      <c r="K45" s="226">
        <f>SUM(K47:K54)</f>
        <v>38265.729</v>
      </c>
      <c r="L45" s="213" t="s">
        <v>609</v>
      </c>
    </row>
    <row r="46" spans="1:12" ht="12.75">
      <c r="A46" s="152"/>
      <c r="B46" s="205" t="s">
        <v>320</v>
      </c>
      <c r="C46" s="208"/>
      <c r="D46" s="226"/>
      <c r="E46" s="226"/>
      <c r="F46" s="213"/>
      <c r="G46" s="226"/>
      <c r="H46" s="226"/>
      <c r="I46" s="213"/>
      <c r="J46" s="226"/>
      <c r="K46" s="226"/>
      <c r="L46" s="213"/>
    </row>
    <row r="47" spans="1:12" ht="72">
      <c r="A47" s="152">
        <v>4231</v>
      </c>
      <c r="B47" s="140" t="s">
        <v>203</v>
      </c>
      <c r="C47" s="141" t="s">
        <v>567</v>
      </c>
      <c r="D47" s="165">
        <f>SUM(E47:F47)</f>
        <v>0</v>
      </c>
      <c r="E47" s="226">
        <v>0</v>
      </c>
      <c r="F47" s="213" t="s">
        <v>609</v>
      </c>
      <c r="G47" s="165">
        <f aca="true" t="shared" si="7" ref="G47:G54">SUM(H47:I47)</f>
        <v>0</v>
      </c>
      <c r="H47" s="226">
        <v>0</v>
      </c>
      <c r="I47" s="213" t="s">
        <v>609</v>
      </c>
      <c r="J47" s="165">
        <f aca="true" t="shared" si="8" ref="J47:J54">SUM(K47:L47)</f>
        <v>0</v>
      </c>
      <c r="K47" s="226">
        <v>0</v>
      </c>
      <c r="L47" s="213" t="s">
        <v>609</v>
      </c>
    </row>
    <row r="48" spans="1:12" ht="72">
      <c r="A48" s="152">
        <v>4232</v>
      </c>
      <c r="B48" s="140" t="s">
        <v>204</v>
      </c>
      <c r="C48" s="141" t="s">
        <v>568</v>
      </c>
      <c r="D48" s="165">
        <f aca="true" t="shared" si="9" ref="D48:D54">SUM(E48:F48)</f>
        <v>0</v>
      </c>
      <c r="E48" s="226">
        <v>0</v>
      </c>
      <c r="F48" s="213" t="s">
        <v>609</v>
      </c>
      <c r="G48" s="165">
        <f t="shared" si="7"/>
        <v>0</v>
      </c>
      <c r="H48" s="226">
        <v>0</v>
      </c>
      <c r="I48" s="213" t="s">
        <v>609</v>
      </c>
      <c r="J48" s="165">
        <f t="shared" si="8"/>
        <v>0</v>
      </c>
      <c r="K48" s="226">
        <v>0</v>
      </c>
      <c r="L48" s="213" t="s">
        <v>609</v>
      </c>
    </row>
    <row r="49" spans="1:12" ht="144">
      <c r="A49" s="152">
        <v>4233</v>
      </c>
      <c r="B49" s="140" t="s">
        <v>205</v>
      </c>
      <c r="C49" s="141" t="s">
        <v>569</v>
      </c>
      <c r="D49" s="165">
        <f t="shared" si="9"/>
        <v>0</v>
      </c>
      <c r="E49" s="226">
        <v>0</v>
      </c>
      <c r="F49" s="213" t="s">
        <v>609</v>
      </c>
      <c r="G49" s="165">
        <f t="shared" si="7"/>
        <v>0</v>
      </c>
      <c r="H49" s="226">
        <v>0</v>
      </c>
      <c r="I49" s="213" t="s">
        <v>609</v>
      </c>
      <c r="J49" s="165">
        <f t="shared" si="8"/>
        <v>0</v>
      </c>
      <c r="K49" s="226">
        <v>0</v>
      </c>
      <c r="L49" s="213" t="s">
        <v>609</v>
      </c>
    </row>
    <row r="50" spans="1:12" ht="84">
      <c r="A50" s="152">
        <v>4234</v>
      </c>
      <c r="B50" s="140" t="s">
        <v>206</v>
      </c>
      <c r="C50" s="141" t="s">
        <v>570</v>
      </c>
      <c r="D50" s="165">
        <f t="shared" si="9"/>
        <v>6500</v>
      </c>
      <c r="E50" s="226">
        <v>6500</v>
      </c>
      <c r="F50" s="213" t="s">
        <v>609</v>
      </c>
      <c r="G50" s="165">
        <f t="shared" si="7"/>
        <v>5680</v>
      </c>
      <c r="H50" s="226">
        <v>5680</v>
      </c>
      <c r="I50" s="213" t="s">
        <v>609</v>
      </c>
      <c r="J50" s="165">
        <f t="shared" si="8"/>
        <v>5502.9</v>
      </c>
      <c r="K50" s="226">
        <v>5502.9</v>
      </c>
      <c r="L50" s="213" t="s">
        <v>609</v>
      </c>
    </row>
    <row r="51" spans="1:12" ht="72">
      <c r="A51" s="152">
        <v>4235</v>
      </c>
      <c r="B51" s="143" t="s">
        <v>207</v>
      </c>
      <c r="C51" s="144">
        <v>4235</v>
      </c>
      <c r="D51" s="165">
        <f t="shared" si="9"/>
        <v>0</v>
      </c>
      <c r="E51" s="226">
        <v>0</v>
      </c>
      <c r="F51" s="213" t="s">
        <v>609</v>
      </c>
      <c r="G51" s="165">
        <f t="shared" si="7"/>
        <v>0</v>
      </c>
      <c r="H51" s="226">
        <v>0</v>
      </c>
      <c r="I51" s="213" t="s">
        <v>609</v>
      </c>
      <c r="J51" s="165">
        <f t="shared" si="8"/>
        <v>0</v>
      </c>
      <c r="K51" s="226">
        <v>0</v>
      </c>
      <c r="L51" s="213" t="s">
        <v>609</v>
      </c>
    </row>
    <row r="52" spans="1:12" ht="108">
      <c r="A52" s="152">
        <v>4236</v>
      </c>
      <c r="B52" s="140" t="s">
        <v>208</v>
      </c>
      <c r="C52" s="141" t="s">
        <v>571</v>
      </c>
      <c r="D52" s="165">
        <f t="shared" si="9"/>
        <v>0</v>
      </c>
      <c r="E52" s="226">
        <v>0</v>
      </c>
      <c r="F52" s="213" t="s">
        <v>609</v>
      </c>
      <c r="G52" s="165">
        <f t="shared" si="7"/>
        <v>0</v>
      </c>
      <c r="H52" s="226">
        <v>0</v>
      </c>
      <c r="I52" s="213" t="s">
        <v>609</v>
      </c>
      <c r="J52" s="165">
        <f t="shared" si="8"/>
        <v>0</v>
      </c>
      <c r="K52" s="226">
        <v>0</v>
      </c>
      <c r="L52" s="213" t="s">
        <v>609</v>
      </c>
    </row>
    <row r="53" spans="1:12" ht="60">
      <c r="A53" s="152">
        <v>4237</v>
      </c>
      <c r="B53" s="140" t="s">
        <v>209</v>
      </c>
      <c r="C53" s="141" t="s">
        <v>572</v>
      </c>
      <c r="D53" s="165">
        <f t="shared" si="9"/>
        <v>12000</v>
      </c>
      <c r="E53" s="226">
        <v>12000</v>
      </c>
      <c r="F53" s="213" t="s">
        <v>609</v>
      </c>
      <c r="G53" s="165">
        <f t="shared" si="7"/>
        <v>12000</v>
      </c>
      <c r="H53" s="226">
        <v>12000</v>
      </c>
      <c r="I53" s="213" t="s">
        <v>609</v>
      </c>
      <c r="J53" s="165">
        <f t="shared" si="8"/>
        <v>10856.006</v>
      </c>
      <c r="K53" s="226">
        <v>10856.006</v>
      </c>
      <c r="L53" s="213" t="s">
        <v>609</v>
      </c>
    </row>
    <row r="54" spans="1:12" ht="96">
      <c r="A54" s="152">
        <v>4238</v>
      </c>
      <c r="B54" s="140" t="s">
        <v>210</v>
      </c>
      <c r="C54" s="141" t="s">
        <v>573</v>
      </c>
      <c r="D54" s="165">
        <f t="shared" si="9"/>
        <v>18880.0002</v>
      </c>
      <c r="E54" s="226">
        <v>18880.0002</v>
      </c>
      <c r="F54" s="213" t="s">
        <v>609</v>
      </c>
      <c r="G54" s="165">
        <f t="shared" si="7"/>
        <v>26255.0002</v>
      </c>
      <c r="H54" s="226">
        <v>26255.0002</v>
      </c>
      <c r="I54" s="213" t="s">
        <v>609</v>
      </c>
      <c r="J54" s="165">
        <f t="shared" si="8"/>
        <v>21906.823</v>
      </c>
      <c r="K54" s="226">
        <v>21906.823</v>
      </c>
      <c r="L54" s="213" t="s">
        <v>609</v>
      </c>
    </row>
    <row r="55" spans="1:12" ht="130.5">
      <c r="A55" s="152">
        <v>4240</v>
      </c>
      <c r="B55" s="142" t="s">
        <v>119</v>
      </c>
      <c r="C55" s="208" t="s">
        <v>603</v>
      </c>
      <c r="D55" s="226">
        <f>SUM(D57)</f>
        <v>9500.0001</v>
      </c>
      <c r="E55" s="226">
        <f>SUM(E57)</f>
        <v>9500.0001</v>
      </c>
      <c r="F55" s="213" t="s">
        <v>609</v>
      </c>
      <c r="G55" s="226">
        <f>SUM(G57)</f>
        <v>15300.0001</v>
      </c>
      <c r="H55" s="226">
        <f>SUM(H57)</f>
        <v>15300.0001</v>
      </c>
      <c r="I55" s="213" t="s">
        <v>609</v>
      </c>
      <c r="J55" s="226">
        <f>SUM(J57)</f>
        <v>15001.947</v>
      </c>
      <c r="K55" s="226">
        <f>SUM(K57)</f>
        <v>15001.947</v>
      </c>
      <c r="L55" s="213" t="s">
        <v>609</v>
      </c>
    </row>
    <row r="56" spans="1:12" ht="12.75">
      <c r="A56" s="152"/>
      <c r="B56" s="205" t="s">
        <v>320</v>
      </c>
      <c r="C56" s="208"/>
      <c r="D56" s="226"/>
      <c r="E56" s="226"/>
      <c r="F56" s="213"/>
      <c r="G56" s="226"/>
      <c r="H56" s="226"/>
      <c r="I56" s="213"/>
      <c r="J56" s="226"/>
      <c r="K56" s="226"/>
      <c r="L56" s="213"/>
    </row>
    <row r="57" spans="1:12" ht="84">
      <c r="A57" s="152">
        <v>4241</v>
      </c>
      <c r="B57" s="140" t="s">
        <v>211</v>
      </c>
      <c r="C57" s="141" t="s">
        <v>574</v>
      </c>
      <c r="D57" s="165">
        <f>SUM(E57:F57)</f>
        <v>9500.0001</v>
      </c>
      <c r="E57" s="226">
        <v>9500.0001</v>
      </c>
      <c r="F57" s="213" t="s">
        <v>609</v>
      </c>
      <c r="G57" s="165">
        <f>SUM(H57:I57)</f>
        <v>15300.0001</v>
      </c>
      <c r="H57" s="226">
        <v>15300.0001</v>
      </c>
      <c r="I57" s="213" t="s">
        <v>609</v>
      </c>
      <c r="J57" s="165">
        <f>SUM(K57:L57)</f>
        <v>15001.947</v>
      </c>
      <c r="K57" s="226">
        <v>15001.947</v>
      </c>
      <c r="L57" s="213" t="s">
        <v>609</v>
      </c>
    </row>
    <row r="58" spans="1:12" ht="153">
      <c r="A58" s="152">
        <v>4250</v>
      </c>
      <c r="B58" s="142" t="s">
        <v>120</v>
      </c>
      <c r="C58" s="208" t="s">
        <v>603</v>
      </c>
      <c r="D58" s="226">
        <f>SUM(D60:D61)</f>
        <v>195440</v>
      </c>
      <c r="E58" s="226">
        <f>SUM(E60:E61)</f>
        <v>195440</v>
      </c>
      <c r="F58" s="213" t="s">
        <v>609</v>
      </c>
      <c r="G58" s="226">
        <f>SUM(G60:G61)</f>
        <v>303021.6</v>
      </c>
      <c r="H58" s="226">
        <f>SUM(H60:H61)</f>
        <v>303021.6</v>
      </c>
      <c r="I58" s="213" t="s">
        <v>609</v>
      </c>
      <c r="J58" s="226">
        <f>SUM(J60:J61)</f>
        <v>297615.252</v>
      </c>
      <c r="K58" s="226">
        <f>SUM(K60:K61)</f>
        <v>297615.252</v>
      </c>
      <c r="L58" s="213" t="s">
        <v>609</v>
      </c>
    </row>
    <row r="59" spans="1:12" ht="12.75">
      <c r="A59" s="152"/>
      <c r="B59" s="205" t="s">
        <v>320</v>
      </c>
      <c r="C59" s="208"/>
      <c r="D59" s="226"/>
      <c r="E59" s="226"/>
      <c r="F59" s="213"/>
      <c r="G59" s="226"/>
      <c r="H59" s="226"/>
      <c r="I59" s="213"/>
      <c r="J59" s="226"/>
      <c r="K59" s="226"/>
      <c r="L59" s="213"/>
    </row>
    <row r="60" spans="1:12" ht="132">
      <c r="A60" s="152">
        <v>4251</v>
      </c>
      <c r="B60" s="140" t="s">
        <v>212</v>
      </c>
      <c r="C60" s="141" t="s">
        <v>575</v>
      </c>
      <c r="D60" s="165">
        <f>SUM(E60:F60)</f>
        <v>187000</v>
      </c>
      <c r="E60" s="226">
        <v>187000</v>
      </c>
      <c r="F60" s="213" t="s">
        <v>609</v>
      </c>
      <c r="G60" s="165">
        <f>SUM(H60:I60)</f>
        <v>299581.6</v>
      </c>
      <c r="H60" s="226">
        <v>299581.6</v>
      </c>
      <c r="I60" s="213" t="s">
        <v>609</v>
      </c>
      <c r="J60" s="165">
        <f>SUM(K60:L60)</f>
        <v>296761.252</v>
      </c>
      <c r="K60" s="226">
        <v>296761.252</v>
      </c>
      <c r="L60" s="213" t="s">
        <v>609</v>
      </c>
    </row>
    <row r="61" spans="1:12" ht="144">
      <c r="A61" s="152">
        <v>4252</v>
      </c>
      <c r="B61" s="140" t="s">
        <v>213</v>
      </c>
      <c r="C61" s="141" t="s">
        <v>576</v>
      </c>
      <c r="D61" s="165">
        <f>SUM(E61:F61)</f>
        <v>8440</v>
      </c>
      <c r="E61" s="226">
        <v>8440</v>
      </c>
      <c r="F61" s="213" t="s">
        <v>609</v>
      </c>
      <c r="G61" s="165">
        <f>SUM(H61:I61)</f>
        <v>3440</v>
      </c>
      <c r="H61" s="226">
        <v>3440</v>
      </c>
      <c r="I61" s="213" t="s">
        <v>609</v>
      </c>
      <c r="J61" s="165">
        <f>SUM(K61:L61)</f>
        <v>854</v>
      </c>
      <c r="K61" s="226">
        <v>854</v>
      </c>
      <c r="L61" s="213" t="s">
        <v>609</v>
      </c>
    </row>
    <row r="62" spans="1:12" ht="120">
      <c r="A62" s="152">
        <v>4260</v>
      </c>
      <c r="B62" s="142" t="s">
        <v>121</v>
      </c>
      <c r="C62" s="208" t="s">
        <v>603</v>
      </c>
      <c r="D62" s="226">
        <f>SUM(D64:D71)</f>
        <v>157654.80060000002</v>
      </c>
      <c r="E62" s="226">
        <f>SUM(E64:E71)</f>
        <v>157654.80060000002</v>
      </c>
      <c r="F62" s="213" t="s">
        <v>609</v>
      </c>
      <c r="G62" s="226">
        <f>SUM(G64:G71)</f>
        <v>153711.5901</v>
      </c>
      <c r="H62" s="226">
        <f>SUM(H64:H71)</f>
        <v>153711.5901</v>
      </c>
      <c r="I62" s="213" t="s">
        <v>609</v>
      </c>
      <c r="J62" s="226">
        <f>SUM(J64:J71)</f>
        <v>145319.35600000003</v>
      </c>
      <c r="K62" s="226">
        <f>SUM(K64:K71)</f>
        <v>145319.35600000003</v>
      </c>
      <c r="L62" s="213" t="s">
        <v>609</v>
      </c>
    </row>
    <row r="63" spans="1:12" ht="12.75">
      <c r="A63" s="152"/>
      <c r="B63" s="205" t="s">
        <v>320</v>
      </c>
      <c r="C63" s="208"/>
      <c r="D63" s="226"/>
      <c r="E63" s="226"/>
      <c r="F63" s="213"/>
      <c r="G63" s="226"/>
      <c r="H63" s="226"/>
      <c r="I63" s="213"/>
      <c r="J63" s="226"/>
      <c r="K63" s="226"/>
      <c r="L63" s="213"/>
    </row>
    <row r="64" spans="1:12" ht="84">
      <c r="A64" s="152">
        <v>4261</v>
      </c>
      <c r="B64" s="140" t="s">
        <v>220</v>
      </c>
      <c r="C64" s="141" t="s">
        <v>577</v>
      </c>
      <c r="D64" s="165">
        <f aca="true" t="shared" si="10" ref="D64:D71">SUM(E64:F64)</f>
        <v>10014.5001</v>
      </c>
      <c r="E64" s="226">
        <v>10014.5001</v>
      </c>
      <c r="F64" s="213" t="s">
        <v>609</v>
      </c>
      <c r="G64" s="165">
        <f aca="true" t="shared" si="11" ref="G64:G71">SUM(H64:I64)</f>
        <v>13354.99</v>
      </c>
      <c r="H64" s="226">
        <v>13354.99</v>
      </c>
      <c r="I64" s="213" t="s">
        <v>609</v>
      </c>
      <c r="J64" s="165">
        <f aca="true" t="shared" si="12" ref="J64:J71">SUM(K64:L64)</f>
        <v>10952.646</v>
      </c>
      <c r="K64" s="226">
        <v>10952.646</v>
      </c>
      <c r="L64" s="213" t="s">
        <v>609</v>
      </c>
    </row>
    <row r="65" spans="1:12" ht="72">
      <c r="A65" s="152">
        <v>4262</v>
      </c>
      <c r="B65" s="140" t="s">
        <v>221</v>
      </c>
      <c r="C65" s="141" t="s">
        <v>578</v>
      </c>
      <c r="D65" s="165">
        <f t="shared" si="10"/>
        <v>0.0001</v>
      </c>
      <c r="E65" s="226">
        <v>0.0001</v>
      </c>
      <c r="F65" s="213" t="s">
        <v>609</v>
      </c>
      <c r="G65" s="165">
        <f t="shared" si="11"/>
        <v>1900</v>
      </c>
      <c r="H65" s="226">
        <v>1900</v>
      </c>
      <c r="I65" s="213" t="s">
        <v>609</v>
      </c>
      <c r="J65" s="165">
        <f t="shared" si="12"/>
        <v>1900</v>
      </c>
      <c r="K65" s="226">
        <v>1900</v>
      </c>
      <c r="L65" s="213" t="s">
        <v>609</v>
      </c>
    </row>
    <row r="66" spans="1:12" ht="144">
      <c r="A66" s="152">
        <v>4263</v>
      </c>
      <c r="B66" s="140" t="s">
        <v>486</v>
      </c>
      <c r="C66" s="141" t="s">
        <v>579</v>
      </c>
      <c r="D66" s="165">
        <f t="shared" si="10"/>
        <v>0.0002</v>
      </c>
      <c r="E66" s="226">
        <v>0.0002</v>
      </c>
      <c r="F66" s="213" t="s">
        <v>609</v>
      </c>
      <c r="G66" s="165">
        <f t="shared" si="11"/>
        <v>0</v>
      </c>
      <c r="H66" s="226">
        <v>0</v>
      </c>
      <c r="I66" s="213" t="s">
        <v>609</v>
      </c>
      <c r="J66" s="165">
        <f t="shared" si="12"/>
        <v>0</v>
      </c>
      <c r="K66" s="226">
        <v>0</v>
      </c>
      <c r="L66" s="213" t="s">
        <v>609</v>
      </c>
    </row>
    <row r="67" spans="1:12" ht="60">
      <c r="A67" s="152">
        <v>4264</v>
      </c>
      <c r="B67" s="140" t="s">
        <v>222</v>
      </c>
      <c r="C67" s="141" t="s">
        <v>580</v>
      </c>
      <c r="D67" s="165">
        <f t="shared" si="10"/>
        <v>117840.3</v>
      </c>
      <c r="E67" s="226">
        <v>117840.3</v>
      </c>
      <c r="F67" s="213" t="s">
        <v>609</v>
      </c>
      <c r="G67" s="165">
        <f t="shared" si="11"/>
        <v>104115.6</v>
      </c>
      <c r="H67" s="226">
        <v>104115.6</v>
      </c>
      <c r="I67" s="213" t="s">
        <v>609</v>
      </c>
      <c r="J67" s="165">
        <f t="shared" si="12"/>
        <v>98984.255</v>
      </c>
      <c r="K67" s="226">
        <v>98984.255</v>
      </c>
      <c r="L67" s="213" t="s">
        <v>609</v>
      </c>
    </row>
    <row r="68" spans="1:12" ht="132">
      <c r="A68" s="152">
        <v>4265</v>
      </c>
      <c r="B68" s="145" t="s">
        <v>223</v>
      </c>
      <c r="C68" s="141" t="s">
        <v>581</v>
      </c>
      <c r="D68" s="165">
        <f t="shared" si="10"/>
        <v>0</v>
      </c>
      <c r="E68" s="226">
        <v>0</v>
      </c>
      <c r="F68" s="213" t="s">
        <v>609</v>
      </c>
      <c r="G68" s="165">
        <f t="shared" si="11"/>
        <v>0</v>
      </c>
      <c r="H68" s="226">
        <v>0</v>
      </c>
      <c r="I68" s="213" t="s">
        <v>609</v>
      </c>
      <c r="J68" s="165">
        <f t="shared" si="12"/>
        <v>0</v>
      </c>
      <c r="K68" s="226">
        <v>0</v>
      </c>
      <c r="L68" s="213" t="s">
        <v>609</v>
      </c>
    </row>
    <row r="69" spans="1:12" ht="84">
      <c r="A69" s="152">
        <v>4266</v>
      </c>
      <c r="B69" s="140" t="s">
        <v>225</v>
      </c>
      <c r="C69" s="141" t="s">
        <v>582</v>
      </c>
      <c r="D69" s="165">
        <f t="shared" si="10"/>
        <v>0</v>
      </c>
      <c r="E69" s="226">
        <v>0</v>
      </c>
      <c r="F69" s="213" t="s">
        <v>609</v>
      </c>
      <c r="G69" s="165">
        <f t="shared" si="11"/>
        <v>0</v>
      </c>
      <c r="H69" s="226">
        <v>0</v>
      </c>
      <c r="I69" s="213" t="s">
        <v>609</v>
      </c>
      <c r="J69" s="165">
        <f t="shared" si="12"/>
        <v>0</v>
      </c>
      <c r="K69" s="226">
        <v>0</v>
      </c>
      <c r="L69" s="213" t="s">
        <v>609</v>
      </c>
    </row>
    <row r="70" spans="1:12" ht="84">
      <c r="A70" s="152">
        <v>4267</v>
      </c>
      <c r="B70" s="140" t="s">
        <v>226</v>
      </c>
      <c r="C70" s="141" t="s">
        <v>583</v>
      </c>
      <c r="D70" s="165">
        <f t="shared" si="10"/>
        <v>0</v>
      </c>
      <c r="E70" s="226">
        <v>0</v>
      </c>
      <c r="F70" s="213" t="s">
        <v>609</v>
      </c>
      <c r="G70" s="165">
        <f t="shared" si="11"/>
        <v>0</v>
      </c>
      <c r="H70" s="226">
        <v>0</v>
      </c>
      <c r="I70" s="213" t="s">
        <v>609</v>
      </c>
      <c r="J70" s="165">
        <f t="shared" si="12"/>
        <v>0</v>
      </c>
      <c r="K70" s="226">
        <v>0</v>
      </c>
      <c r="L70" s="213" t="s">
        <v>609</v>
      </c>
    </row>
    <row r="71" spans="1:12" ht="72">
      <c r="A71" s="152">
        <v>4268</v>
      </c>
      <c r="B71" s="140" t="s">
        <v>227</v>
      </c>
      <c r="C71" s="141" t="s">
        <v>584</v>
      </c>
      <c r="D71" s="165">
        <f t="shared" si="10"/>
        <v>29800.0002</v>
      </c>
      <c r="E71" s="226">
        <v>29800.0002</v>
      </c>
      <c r="F71" s="213" t="s">
        <v>609</v>
      </c>
      <c r="G71" s="165">
        <f t="shared" si="11"/>
        <v>34341.0001</v>
      </c>
      <c r="H71" s="226">
        <v>34341.0001</v>
      </c>
      <c r="I71" s="213" t="s">
        <v>609</v>
      </c>
      <c r="J71" s="165">
        <f t="shared" si="12"/>
        <v>33482.455</v>
      </c>
      <c r="K71" s="226">
        <v>33482.455</v>
      </c>
      <c r="L71" s="213" t="s">
        <v>609</v>
      </c>
    </row>
    <row r="72" spans="1:12" ht="90">
      <c r="A72" s="152">
        <v>4300</v>
      </c>
      <c r="B72" s="142" t="s">
        <v>675</v>
      </c>
      <c r="C72" s="208" t="s">
        <v>603</v>
      </c>
      <c r="D72" s="226">
        <f>SUM(D74,D78,D82)</f>
        <v>0</v>
      </c>
      <c r="E72" s="226">
        <f>SUM(E74,E78,E82)</f>
        <v>0</v>
      </c>
      <c r="F72" s="213" t="s">
        <v>609</v>
      </c>
      <c r="G72" s="226">
        <f>SUM(G74,G78,G82)</f>
        <v>0</v>
      </c>
      <c r="H72" s="226">
        <f>SUM(H74,H78,H82)</f>
        <v>0</v>
      </c>
      <c r="I72" s="213" t="s">
        <v>609</v>
      </c>
      <c r="J72" s="226">
        <f>SUM(J74,J78,J82)</f>
        <v>0</v>
      </c>
      <c r="K72" s="226">
        <f>SUM(K74,K78,K82)</f>
        <v>0</v>
      </c>
      <c r="L72" s="213" t="s">
        <v>609</v>
      </c>
    </row>
    <row r="73" spans="1:12" ht="24">
      <c r="A73" s="152"/>
      <c r="B73" s="205" t="s">
        <v>322</v>
      </c>
      <c r="C73" s="204"/>
      <c r="D73" s="226"/>
      <c r="E73" s="226"/>
      <c r="F73" s="226"/>
      <c r="G73" s="226"/>
      <c r="H73" s="226"/>
      <c r="I73" s="226"/>
      <c r="J73" s="226"/>
      <c r="K73" s="226"/>
      <c r="L73" s="226"/>
    </row>
    <row r="74" spans="1:12" ht="81">
      <c r="A74" s="152">
        <v>4310</v>
      </c>
      <c r="B74" s="142" t="s">
        <v>676</v>
      </c>
      <c r="C74" s="208" t="s">
        <v>603</v>
      </c>
      <c r="D74" s="226">
        <f>SUM(D76:D77)</f>
        <v>0</v>
      </c>
      <c r="E74" s="226">
        <f aca="true" t="shared" si="13" ref="E74:K74">SUM(E76:E77)</f>
        <v>0</v>
      </c>
      <c r="F74" s="226" t="s">
        <v>610</v>
      </c>
      <c r="G74" s="226">
        <f t="shared" si="13"/>
        <v>0</v>
      </c>
      <c r="H74" s="226">
        <f t="shared" si="13"/>
        <v>0</v>
      </c>
      <c r="I74" s="226" t="s">
        <v>610</v>
      </c>
      <c r="J74" s="226">
        <f t="shared" si="13"/>
        <v>0</v>
      </c>
      <c r="K74" s="226">
        <f t="shared" si="13"/>
        <v>0</v>
      </c>
      <c r="L74" s="226" t="s">
        <v>610</v>
      </c>
    </row>
    <row r="75" spans="1:12" ht="12.75">
      <c r="A75" s="152"/>
      <c r="B75" s="205" t="s">
        <v>320</v>
      </c>
      <c r="C75" s="208"/>
      <c r="D75" s="226"/>
      <c r="E75" s="226"/>
      <c r="F75" s="213"/>
      <c r="G75" s="226"/>
      <c r="H75" s="226"/>
      <c r="I75" s="213"/>
      <c r="J75" s="226"/>
      <c r="K75" s="226"/>
      <c r="L75" s="213"/>
    </row>
    <row r="76" spans="1:12" ht="84">
      <c r="A76" s="152">
        <v>4311</v>
      </c>
      <c r="B76" s="140" t="s">
        <v>301</v>
      </c>
      <c r="C76" s="141" t="s">
        <v>585</v>
      </c>
      <c r="D76" s="165">
        <f>SUM(E76:F76)</f>
        <v>0</v>
      </c>
      <c r="E76" s="226">
        <v>0</v>
      </c>
      <c r="F76" s="213" t="s">
        <v>609</v>
      </c>
      <c r="G76" s="165">
        <f>SUM(H76:I76)</f>
        <v>0</v>
      </c>
      <c r="H76" s="226">
        <v>0</v>
      </c>
      <c r="I76" s="213" t="s">
        <v>609</v>
      </c>
      <c r="J76" s="165">
        <f>SUM(K76:L76)</f>
        <v>0</v>
      </c>
      <c r="K76" s="226">
        <v>0</v>
      </c>
      <c r="L76" s="213" t="s">
        <v>609</v>
      </c>
    </row>
    <row r="77" spans="1:12" ht="84">
      <c r="A77" s="152">
        <v>4312</v>
      </c>
      <c r="B77" s="140" t="s">
        <v>302</v>
      </c>
      <c r="C77" s="141" t="s">
        <v>586</v>
      </c>
      <c r="D77" s="165">
        <f>SUM(E77:F77)</f>
        <v>0</v>
      </c>
      <c r="E77" s="226">
        <v>0</v>
      </c>
      <c r="F77" s="213" t="s">
        <v>609</v>
      </c>
      <c r="G77" s="165">
        <f>SUM(H77:I77)</f>
        <v>0</v>
      </c>
      <c r="H77" s="226">
        <v>0</v>
      </c>
      <c r="I77" s="213" t="s">
        <v>609</v>
      </c>
      <c r="J77" s="165">
        <f>SUM(K77:L77)</f>
        <v>0</v>
      </c>
      <c r="K77" s="226">
        <v>0</v>
      </c>
      <c r="L77" s="213" t="s">
        <v>609</v>
      </c>
    </row>
    <row r="78" spans="1:12" ht="81">
      <c r="A78" s="152">
        <v>4320</v>
      </c>
      <c r="B78" s="142" t="s">
        <v>677</v>
      </c>
      <c r="C78" s="208" t="s">
        <v>603</v>
      </c>
      <c r="D78" s="226">
        <f>SUM(D80:D81)</f>
        <v>0</v>
      </c>
      <c r="E78" s="226">
        <f aca="true" t="shared" si="14" ref="E78:K78">SUM(E80:E81)</f>
        <v>0</v>
      </c>
      <c r="F78" s="226" t="s">
        <v>610</v>
      </c>
      <c r="G78" s="226">
        <f t="shared" si="14"/>
        <v>0</v>
      </c>
      <c r="H78" s="226">
        <f t="shared" si="14"/>
        <v>0</v>
      </c>
      <c r="I78" s="226" t="s">
        <v>610</v>
      </c>
      <c r="J78" s="226">
        <f t="shared" si="14"/>
        <v>0</v>
      </c>
      <c r="K78" s="226">
        <f t="shared" si="14"/>
        <v>0</v>
      </c>
      <c r="L78" s="226" t="s">
        <v>610</v>
      </c>
    </row>
    <row r="79" spans="1:12" ht="12.75">
      <c r="A79" s="152"/>
      <c r="B79" s="205" t="s">
        <v>320</v>
      </c>
      <c r="C79" s="208"/>
      <c r="D79" s="226"/>
      <c r="E79" s="226"/>
      <c r="F79" s="213"/>
      <c r="G79" s="226"/>
      <c r="H79" s="226"/>
      <c r="I79" s="213"/>
      <c r="J79" s="226"/>
      <c r="K79" s="226"/>
      <c r="L79" s="213"/>
    </row>
    <row r="80" spans="1:12" ht="108">
      <c r="A80" s="152">
        <v>4321</v>
      </c>
      <c r="B80" s="140" t="s">
        <v>303</v>
      </c>
      <c r="C80" s="141" t="s">
        <v>587</v>
      </c>
      <c r="D80" s="165">
        <f>SUM(E80:F80)</f>
        <v>0</v>
      </c>
      <c r="E80" s="226">
        <v>0</v>
      </c>
      <c r="F80" s="213" t="s">
        <v>609</v>
      </c>
      <c r="G80" s="165">
        <f>SUM(H80:I80)</f>
        <v>0</v>
      </c>
      <c r="H80" s="226">
        <v>0</v>
      </c>
      <c r="I80" s="213" t="s">
        <v>609</v>
      </c>
      <c r="J80" s="165">
        <f>SUM(K80:L80)</f>
        <v>0</v>
      </c>
      <c r="K80" s="226">
        <v>0</v>
      </c>
      <c r="L80" s="213" t="s">
        <v>609</v>
      </c>
    </row>
    <row r="81" spans="1:12" ht="96">
      <c r="A81" s="152">
        <v>4322</v>
      </c>
      <c r="B81" s="140" t="s">
        <v>304</v>
      </c>
      <c r="C81" s="141" t="s">
        <v>588</v>
      </c>
      <c r="D81" s="165">
        <f>SUM(E81:F81)</f>
        <v>0</v>
      </c>
      <c r="E81" s="226">
        <v>0</v>
      </c>
      <c r="F81" s="213" t="s">
        <v>609</v>
      </c>
      <c r="G81" s="165">
        <f>SUM(H81:I81)</f>
        <v>0</v>
      </c>
      <c r="H81" s="226">
        <v>0</v>
      </c>
      <c r="I81" s="213" t="s">
        <v>609</v>
      </c>
      <c r="J81" s="165">
        <f>SUM(K81:L81)</f>
        <v>0</v>
      </c>
      <c r="K81" s="226">
        <v>0</v>
      </c>
      <c r="L81" s="213" t="s">
        <v>609</v>
      </c>
    </row>
    <row r="82" spans="1:12" ht="127.5">
      <c r="A82" s="152">
        <v>4330</v>
      </c>
      <c r="B82" s="142" t="s">
        <v>678</v>
      </c>
      <c r="C82" s="208" t="s">
        <v>603</v>
      </c>
      <c r="D82" s="226">
        <f>SUM(D84:D86)</f>
        <v>0</v>
      </c>
      <c r="E82" s="226">
        <f>SUM(E84:E86)</f>
        <v>0</v>
      </c>
      <c r="F82" s="213" t="s">
        <v>609</v>
      </c>
      <c r="G82" s="226">
        <f>SUM(G84:G86)</f>
        <v>0</v>
      </c>
      <c r="H82" s="226">
        <f>SUM(H84:H86)</f>
        <v>0</v>
      </c>
      <c r="I82" s="213" t="s">
        <v>609</v>
      </c>
      <c r="J82" s="226">
        <f>SUM(J84:J86)</f>
        <v>0</v>
      </c>
      <c r="K82" s="226">
        <f>SUM(K84:K86)</f>
        <v>0</v>
      </c>
      <c r="L82" s="213" t="s">
        <v>609</v>
      </c>
    </row>
    <row r="83" spans="1:12" ht="12.75">
      <c r="A83" s="152"/>
      <c r="B83" s="205" t="s">
        <v>320</v>
      </c>
      <c r="C83" s="208"/>
      <c r="D83" s="226"/>
      <c r="E83" s="226"/>
      <c r="F83" s="213"/>
      <c r="G83" s="226"/>
      <c r="H83" s="226"/>
      <c r="I83" s="213"/>
      <c r="J83" s="226"/>
      <c r="K83" s="226"/>
      <c r="L83" s="213"/>
    </row>
    <row r="84" spans="1:12" ht="108">
      <c r="A84" s="152">
        <v>4331</v>
      </c>
      <c r="B84" s="140" t="s">
        <v>307</v>
      </c>
      <c r="C84" s="141" t="s">
        <v>589</v>
      </c>
      <c r="D84" s="165">
        <f>SUM(E84:F84)</f>
        <v>0</v>
      </c>
      <c r="E84" s="226">
        <v>0</v>
      </c>
      <c r="F84" s="213" t="s">
        <v>609</v>
      </c>
      <c r="G84" s="165">
        <f>SUM(H84:I84)</f>
        <v>0</v>
      </c>
      <c r="H84" s="226">
        <v>0</v>
      </c>
      <c r="I84" s="213" t="s">
        <v>609</v>
      </c>
      <c r="J84" s="165">
        <f>SUM(K84:L84)</f>
        <v>0</v>
      </c>
      <c r="K84" s="226">
        <v>0</v>
      </c>
      <c r="L84" s="213" t="s">
        <v>609</v>
      </c>
    </row>
    <row r="85" spans="1:12" ht="24">
      <c r="A85" s="152">
        <v>4332</v>
      </c>
      <c r="B85" s="140" t="s">
        <v>308</v>
      </c>
      <c r="C85" s="141" t="s">
        <v>590</v>
      </c>
      <c r="D85" s="165">
        <f>SUM(E85:F85)</f>
        <v>0</v>
      </c>
      <c r="E85" s="226">
        <v>0</v>
      </c>
      <c r="F85" s="213" t="s">
        <v>609</v>
      </c>
      <c r="G85" s="165">
        <f>SUM(H85:I85)</f>
        <v>0</v>
      </c>
      <c r="H85" s="226">
        <v>0</v>
      </c>
      <c r="I85" s="213" t="s">
        <v>609</v>
      </c>
      <c r="J85" s="165">
        <f>SUM(K85:L85)</f>
        <v>0</v>
      </c>
      <c r="K85" s="226">
        <v>0</v>
      </c>
      <c r="L85" s="213" t="s">
        <v>609</v>
      </c>
    </row>
    <row r="86" spans="1:12" ht="60">
      <c r="A86" s="152">
        <v>4333</v>
      </c>
      <c r="B86" s="140" t="s">
        <v>309</v>
      </c>
      <c r="C86" s="141" t="s">
        <v>591</v>
      </c>
      <c r="D86" s="165">
        <f>SUM(E86:F86)</f>
        <v>0</v>
      </c>
      <c r="E86" s="226">
        <v>0</v>
      </c>
      <c r="F86" s="213" t="s">
        <v>609</v>
      </c>
      <c r="G86" s="165">
        <f>SUM(H86:I86)</f>
        <v>0</v>
      </c>
      <c r="H86" s="226">
        <v>0</v>
      </c>
      <c r="I86" s="213" t="s">
        <v>609</v>
      </c>
      <c r="J86" s="165">
        <f>SUM(K86:L86)</f>
        <v>0</v>
      </c>
      <c r="K86" s="226">
        <v>0</v>
      </c>
      <c r="L86" s="213" t="s">
        <v>609</v>
      </c>
    </row>
    <row r="87" spans="1:12" ht="57">
      <c r="A87" s="152">
        <v>4400</v>
      </c>
      <c r="B87" s="140" t="s">
        <v>679</v>
      </c>
      <c r="C87" s="208" t="s">
        <v>603</v>
      </c>
      <c r="D87" s="226">
        <f>SUM(D89,D93)</f>
        <v>1080275.1</v>
      </c>
      <c r="E87" s="226">
        <f>SUM(E89,E93)</f>
        <v>1080275.1</v>
      </c>
      <c r="F87" s="213" t="s">
        <v>609</v>
      </c>
      <c r="G87" s="226">
        <f>SUM(G89,G93)</f>
        <v>1113140.9</v>
      </c>
      <c r="H87" s="226">
        <f>SUM(H89,H93)</f>
        <v>1113140.9</v>
      </c>
      <c r="I87" s="213" t="s">
        <v>609</v>
      </c>
      <c r="J87" s="226">
        <f>SUM(J89,J93)</f>
        <v>1094979.014</v>
      </c>
      <c r="K87" s="226">
        <f>SUM(K89,K93)</f>
        <v>1094979.014</v>
      </c>
      <c r="L87" s="213" t="s">
        <v>609</v>
      </c>
    </row>
    <row r="88" spans="1:12" ht="24">
      <c r="A88" s="152"/>
      <c r="B88" s="205" t="s">
        <v>322</v>
      </c>
      <c r="C88" s="204"/>
      <c r="D88" s="226"/>
      <c r="E88" s="226"/>
      <c r="F88" s="226"/>
      <c r="G88" s="226"/>
      <c r="H88" s="226"/>
      <c r="I88" s="226"/>
      <c r="J88" s="226"/>
      <c r="K88" s="226"/>
      <c r="L88" s="226"/>
    </row>
    <row r="89" spans="1:12" ht="165">
      <c r="A89" s="152">
        <v>4410</v>
      </c>
      <c r="B89" s="142" t="s">
        <v>680</v>
      </c>
      <c r="C89" s="208" t="s">
        <v>603</v>
      </c>
      <c r="D89" s="226">
        <f>SUM(D91:D92)</f>
        <v>1055275.1</v>
      </c>
      <c r="E89" s="226">
        <f aca="true" t="shared" si="15" ref="E89:K89">SUM(E91:E92)</f>
        <v>1055275.1</v>
      </c>
      <c r="F89" s="226" t="s">
        <v>610</v>
      </c>
      <c r="G89" s="226">
        <f t="shared" si="15"/>
        <v>1113140.9</v>
      </c>
      <c r="H89" s="226">
        <f t="shared" si="15"/>
        <v>1113140.9</v>
      </c>
      <c r="I89" s="226" t="s">
        <v>610</v>
      </c>
      <c r="J89" s="226">
        <f t="shared" si="15"/>
        <v>1094979.014</v>
      </c>
      <c r="K89" s="226">
        <f t="shared" si="15"/>
        <v>1094979.014</v>
      </c>
      <c r="L89" s="226" t="s">
        <v>610</v>
      </c>
    </row>
    <row r="90" spans="1:12" ht="12.75">
      <c r="A90" s="152"/>
      <c r="B90" s="205" t="s">
        <v>320</v>
      </c>
      <c r="C90" s="208"/>
      <c r="D90" s="226"/>
      <c r="E90" s="226"/>
      <c r="F90" s="213"/>
      <c r="G90" s="226"/>
      <c r="H90" s="226"/>
      <c r="I90" s="213"/>
      <c r="J90" s="226"/>
      <c r="K90" s="226"/>
      <c r="L90" s="213"/>
    </row>
    <row r="91" spans="1:12" ht="168">
      <c r="A91" s="152">
        <v>4411</v>
      </c>
      <c r="B91" s="140" t="s">
        <v>311</v>
      </c>
      <c r="C91" s="141" t="s">
        <v>592</v>
      </c>
      <c r="D91" s="165">
        <f>SUM(E91:F91)</f>
        <v>1055275.1</v>
      </c>
      <c r="E91" s="226">
        <v>1055275.1</v>
      </c>
      <c r="F91" s="213" t="s">
        <v>609</v>
      </c>
      <c r="G91" s="165">
        <f>SUM(H91:I91)</f>
        <v>1113140.9</v>
      </c>
      <c r="H91" s="226">
        <v>1113140.9</v>
      </c>
      <c r="I91" s="213" t="s">
        <v>609</v>
      </c>
      <c r="J91" s="165">
        <f>SUM(K91:L91)</f>
        <v>1094979.014</v>
      </c>
      <c r="K91" s="226">
        <v>1094979.014</v>
      </c>
      <c r="L91" s="213" t="s">
        <v>609</v>
      </c>
    </row>
    <row r="92" spans="1:12" ht="156">
      <c r="A92" s="152">
        <v>4412</v>
      </c>
      <c r="B92" s="140" t="s">
        <v>315</v>
      </c>
      <c r="C92" s="141" t="s">
        <v>593</v>
      </c>
      <c r="D92" s="165">
        <f>SUM(E92:F92)</f>
        <v>0</v>
      </c>
      <c r="E92" s="226">
        <v>0</v>
      </c>
      <c r="F92" s="213" t="s">
        <v>609</v>
      </c>
      <c r="G92" s="165">
        <f>SUM(H92:I92)</f>
        <v>0</v>
      </c>
      <c r="H92" s="226">
        <v>0</v>
      </c>
      <c r="I92" s="213" t="s">
        <v>609</v>
      </c>
      <c r="J92" s="165">
        <f>SUM(K92:L92)</f>
        <v>0</v>
      </c>
      <c r="K92" s="226">
        <v>0</v>
      </c>
      <c r="L92" s="213" t="s">
        <v>609</v>
      </c>
    </row>
    <row r="93" spans="1:12" ht="153">
      <c r="A93" s="152">
        <v>4420</v>
      </c>
      <c r="B93" s="142" t="s">
        <v>681</v>
      </c>
      <c r="C93" s="208" t="s">
        <v>603</v>
      </c>
      <c r="D93" s="226">
        <f>SUM(D95:D96)</f>
        <v>25000</v>
      </c>
      <c r="E93" s="226">
        <f aca="true" t="shared" si="16" ref="E93:K93">SUM(E95:E96)</f>
        <v>25000</v>
      </c>
      <c r="F93" s="226" t="s">
        <v>610</v>
      </c>
      <c r="G93" s="226">
        <f t="shared" si="16"/>
        <v>0</v>
      </c>
      <c r="H93" s="226">
        <f t="shared" si="16"/>
        <v>0</v>
      </c>
      <c r="I93" s="226" t="s">
        <v>610</v>
      </c>
      <c r="J93" s="226">
        <f t="shared" si="16"/>
        <v>0</v>
      </c>
      <c r="K93" s="226">
        <f t="shared" si="16"/>
        <v>0</v>
      </c>
      <c r="L93" s="226" t="s">
        <v>610</v>
      </c>
    </row>
    <row r="94" spans="1:12" ht="12.75">
      <c r="A94" s="152"/>
      <c r="B94" s="205" t="s">
        <v>320</v>
      </c>
      <c r="C94" s="208"/>
      <c r="D94" s="226"/>
      <c r="E94" s="226"/>
      <c r="F94" s="213"/>
      <c r="G94" s="226"/>
      <c r="H94" s="226"/>
      <c r="I94" s="213"/>
      <c r="J94" s="226"/>
      <c r="K94" s="226"/>
      <c r="L94" s="213"/>
    </row>
    <row r="95" spans="1:12" ht="180">
      <c r="A95" s="152">
        <v>4421</v>
      </c>
      <c r="B95" s="140" t="s">
        <v>275</v>
      </c>
      <c r="C95" s="141" t="s">
        <v>594</v>
      </c>
      <c r="D95" s="165">
        <f>SUM(E95:F95)</f>
        <v>25000</v>
      </c>
      <c r="E95" s="226">
        <v>25000</v>
      </c>
      <c r="F95" s="213" t="s">
        <v>609</v>
      </c>
      <c r="G95" s="165">
        <f>SUM(H95:I95)</f>
        <v>0</v>
      </c>
      <c r="H95" s="226">
        <v>0</v>
      </c>
      <c r="I95" s="213" t="s">
        <v>609</v>
      </c>
      <c r="J95" s="165">
        <f>SUM(K95:L95)</f>
        <v>0</v>
      </c>
      <c r="K95" s="226">
        <v>0</v>
      </c>
      <c r="L95" s="213" t="s">
        <v>609</v>
      </c>
    </row>
    <row r="96" spans="1:12" ht="168">
      <c r="A96" s="152">
        <v>4422</v>
      </c>
      <c r="B96" s="140" t="s">
        <v>399</v>
      </c>
      <c r="C96" s="141" t="s">
        <v>595</v>
      </c>
      <c r="D96" s="165">
        <f>SUM(E96:F96)</f>
        <v>0</v>
      </c>
      <c r="E96" s="226">
        <v>0</v>
      </c>
      <c r="F96" s="213" t="s">
        <v>609</v>
      </c>
      <c r="G96" s="165">
        <f>SUM(H96:I96)</f>
        <v>0</v>
      </c>
      <c r="H96" s="226">
        <v>0</v>
      </c>
      <c r="I96" s="213" t="s">
        <v>609</v>
      </c>
      <c r="J96" s="165">
        <f>SUM(K96:L96)</f>
        <v>0</v>
      </c>
      <c r="K96" s="226">
        <v>0</v>
      </c>
      <c r="L96" s="213" t="s">
        <v>609</v>
      </c>
    </row>
  </sheetData>
  <sheetProtection/>
  <protectedRanges>
    <protectedRange sqref="E1 E4:F4" name="Range24"/>
    <protectedRange sqref="D90:L90 K91:K92 H91:H92 E91:E92 D94:L94 K95:K96 H95:H96 E95:E96" name="Range7"/>
    <protectedRange sqref="D63:L63 K64:K71 H64:H71 E64:E71 D73:L73 D75:L75 E76:E77 H76:H77 K76:K77" name="Range5"/>
    <protectedRange sqref="D27:L27 K28:L28 H28:I28 E28:F28 D30:L30 D32:L32 D41:L41 K33:K39 H33:H39 E33:E39 K42:K44 H42:H44 E42:E44" name="Range3"/>
    <protectedRange sqref="D13:L13 D15:L15 D17:L17 D19:L19 E20:E22 H20:H22 K19:K22 D24:L24" name="Range1"/>
    <protectedRange sqref="D46:L46 E47:E54 H47:H54 K47:K54 D56:L56 D59:L59 E57 H57 K57 E60:E61 H60:H61 K60:K61" name="Range4"/>
    <protectedRange sqref="D79:L79 K80:K81 H80:H81 E80:E81 D83:L83 E84:E86 H84:H86 K84:K86 D88:L88" name="Range6"/>
    <protectedRange sqref="E25 H25 K25" name="Range17"/>
  </protectedRanges>
  <mergeCells count="9">
    <mergeCell ref="K1:L6"/>
    <mergeCell ref="A8:A10"/>
    <mergeCell ref="B8:C9"/>
    <mergeCell ref="D8:F8"/>
    <mergeCell ref="G8:I8"/>
    <mergeCell ref="J8:L8"/>
    <mergeCell ref="D9:D10"/>
    <mergeCell ref="G9:G10"/>
    <mergeCell ref="J9:J10"/>
  </mergeCells>
  <printOptions/>
  <pageMargins left="0.7086614173228347" right="0.7480314960629921" top="0.35433070866141736" bottom="0.4330708661417323" header="0.15748031496062992" footer="0.2362204724409449"/>
  <pageSetup horizontalDpi="600" verticalDpi="600" orientation="landscape" paperSize="9" scale="64" r:id="rId1"/>
  <rowBreaks count="1" manualBreakCount="1">
    <brk id="3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6"/>
  <sheetViews>
    <sheetView tabSelected="1" zoomScalePageLayoutView="0" workbookViewId="0" topLeftCell="A2">
      <selection activeCell="F12" sqref="F12:N57"/>
    </sheetView>
  </sheetViews>
  <sheetFormatPr defaultColWidth="9.140625" defaultRowHeight="12.75"/>
  <cols>
    <col min="1" max="1" width="6.28125" style="0" customWidth="1"/>
    <col min="2" max="2" width="7.57421875" style="0" customWidth="1"/>
    <col min="3" max="3" width="6.8515625" style="0" customWidth="1"/>
    <col min="4" max="4" width="5.7109375" style="0" customWidth="1"/>
    <col min="5" max="5" width="45.28125" style="0" customWidth="1"/>
    <col min="6" max="6" width="13.140625" style="0" customWidth="1"/>
    <col min="7" max="7" width="12.7109375" style="0" customWidth="1"/>
    <col min="8" max="8" width="12.57421875" style="0" customWidth="1"/>
    <col min="9" max="9" width="13.7109375" style="0" customWidth="1"/>
    <col min="10" max="10" width="11.57421875" style="0" customWidth="1"/>
    <col min="11" max="11" width="11.7109375" style="0" customWidth="1"/>
    <col min="12" max="12" width="11.8515625" style="0" customWidth="1"/>
    <col min="13" max="13" width="12.140625" style="0" customWidth="1"/>
    <col min="14" max="14" width="11.7109375" style="0" customWidth="1"/>
  </cols>
  <sheetData>
    <row r="1" spans="1:16" ht="11.25" customHeight="1">
      <c r="A1" s="181"/>
      <c r="B1" s="181"/>
      <c r="C1" s="181"/>
      <c r="D1" s="181"/>
      <c r="E1" s="181"/>
      <c r="F1" s="229" t="s">
        <v>224</v>
      </c>
      <c r="G1" s="181"/>
      <c r="H1" s="181"/>
      <c r="I1" s="181"/>
      <c r="J1" s="181"/>
      <c r="K1" s="181"/>
      <c r="L1" s="181"/>
      <c r="M1" s="514" t="s">
        <v>783</v>
      </c>
      <c r="N1" s="514"/>
      <c r="O1" s="1"/>
      <c r="P1" s="1"/>
    </row>
    <row r="2" spans="1:16" ht="15">
      <c r="A2" s="378"/>
      <c r="B2" s="378"/>
      <c r="C2" s="378"/>
      <c r="D2" s="378"/>
      <c r="E2" s="378"/>
      <c r="F2" s="378"/>
      <c r="G2" s="378"/>
      <c r="H2" s="387" t="s">
        <v>736</v>
      </c>
      <c r="I2" s="378"/>
      <c r="J2" s="378"/>
      <c r="K2" s="378"/>
      <c r="L2" s="378"/>
      <c r="M2" s="514"/>
      <c r="N2" s="514"/>
      <c r="O2" s="1"/>
      <c r="P2" s="1"/>
    </row>
    <row r="3" spans="1:16" ht="15">
      <c r="A3" s="379"/>
      <c r="B3" s="379"/>
      <c r="C3" s="379"/>
      <c r="D3" s="379"/>
      <c r="E3" s="379"/>
      <c r="F3" s="379" t="s">
        <v>480</v>
      </c>
      <c r="G3" s="379"/>
      <c r="H3" s="379"/>
      <c r="I3" s="379"/>
      <c r="J3" s="379"/>
      <c r="K3" s="379"/>
      <c r="L3" s="379"/>
      <c r="M3" s="514"/>
      <c r="N3" s="514"/>
      <c r="O3" s="1"/>
      <c r="P3" s="1"/>
    </row>
    <row r="4" spans="1:16" ht="12.75">
      <c r="A4" s="380"/>
      <c r="B4" s="380"/>
      <c r="C4" s="380"/>
      <c r="D4" s="380"/>
      <c r="E4" s="380"/>
      <c r="F4" s="388" t="s">
        <v>15</v>
      </c>
      <c r="G4" s="389">
        <v>41276</v>
      </c>
      <c r="H4" s="389">
        <v>41639</v>
      </c>
      <c r="I4" s="380" t="s">
        <v>16</v>
      </c>
      <c r="J4" s="380"/>
      <c r="K4" s="380"/>
      <c r="L4" s="380"/>
      <c r="M4" s="514"/>
      <c r="N4" s="514"/>
      <c r="O4" s="1"/>
      <c r="P4" s="1"/>
    </row>
    <row r="5" spans="1:16" ht="12.75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514"/>
      <c r="N5" s="514"/>
      <c r="O5" s="1"/>
      <c r="P5" s="1"/>
    </row>
    <row r="6" spans="1:16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390"/>
      <c r="M6" s="181"/>
      <c r="N6" s="181" t="s">
        <v>481</v>
      </c>
      <c r="O6" s="1"/>
      <c r="P6" s="1"/>
    </row>
    <row r="7" spans="1:16" ht="15.75" thickBot="1">
      <c r="A7" s="26"/>
      <c r="B7" s="28"/>
      <c r="C7" s="29"/>
      <c r="D7" s="29"/>
      <c r="E7" s="30"/>
      <c r="F7" s="26"/>
      <c r="G7" s="9"/>
      <c r="H7" s="9"/>
      <c r="I7" s="9"/>
      <c r="J7" s="9"/>
      <c r="K7" s="9"/>
      <c r="L7" s="41"/>
      <c r="M7" s="43"/>
      <c r="N7" s="9"/>
      <c r="O7" s="9"/>
      <c r="P7" s="9"/>
    </row>
    <row r="8" spans="1:16" ht="15.75" thickBot="1">
      <c r="A8" s="447" t="s">
        <v>389</v>
      </c>
      <c r="B8" s="432" t="s">
        <v>89</v>
      </c>
      <c r="C8" s="435" t="s">
        <v>607</v>
      </c>
      <c r="D8" s="435" t="s">
        <v>608</v>
      </c>
      <c r="E8" s="444" t="s">
        <v>390</v>
      </c>
      <c r="F8" s="438" t="s">
        <v>737</v>
      </c>
      <c r="G8" s="439"/>
      <c r="H8" s="440"/>
      <c r="I8" s="438" t="s">
        <v>738</v>
      </c>
      <c r="J8" s="439"/>
      <c r="K8" s="440"/>
      <c r="L8" s="441" t="s">
        <v>739</v>
      </c>
      <c r="M8" s="442"/>
      <c r="N8" s="443"/>
      <c r="O8" s="9"/>
      <c r="P8" s="9"/>
    </row>
    <row r="9" spans="1:16" ht="25.5">
      <c r="A9" s="448"/>
      <c r="B9" s="433"/>
      <c r="C9" s="436"/>
      <c r="D9" s="436"/>
      <c r="E9" s="445"/>
      <c r="F9" s="176" t="s">
        <v>740</v>
      </c>
      <c r="G9" s="183" t="s">
        <v>741</v>
      </c>
      <c r="H9" s="184"/>
      <c r="I9" s="176" t="s">
        <v>740</v>
      </c>
      <c r="J9" s="183" t="s">
        <v>741</v>
      </c>
      <c r="K9" s="184"/>
      <c r="L9" s="185" t="s">
        <v>740</v>
      </c>
      <c r="M9" s="183" t="s">
        <v>741</v>
      </c>
      <c r="N9" s="184"/>
      <c r="O9" s="10"/>
      <c r="P9" s="10"/>
    </row>
    <row r="10" spans="1:16" ht="39" thickBot="1">
      <c r="A10" s="449"/>
      <c r="B10" s="434"/>
      <c r="C10" s="437"/>
      <c r="D10" s="437"/>
      <c r="E10" s="446"/>
      <c r="F10" s="186" t="s">
        <v>744</v>
      </c>
      <c r="G10" s="187" t="s">
        <v>600</v>
      </c>
      <c r="H10" s="188" t="s">
        <v>601</v>
      </c>
      <c r="I10" s="186" t="s">
        <v>745</v>
      </c>
      <c r="J10" s="187" t="s">
        <v>600</v>
      </c>
      <c r="K10" s="188" t="s">
        <v>601</v>
      </c>
      <c r="L10" s="186" t="s">
        <v>746</v>
      </c>
      <c r="M10" s="187" t="s">
        <v>600</v>
      </c>
      <c r="N10" s="188" t="s">
        <v>601</v>
      </c>
      <c r="O10" s="11"/>
      <c r="P10" s="11"/>
    </row>
    <row r="11" spans="1:16" ht="15.75" thickBot="1">
      <c r="A11" s="98">
        <v>1</v>
      </c>
      <c r="B11" s="99">
        <v>2</v>
      </c>
      <c r="C11" s="99">
        <v>3</v>
      </c>
      <c r="D11" s="100">
        <v>4</v>
      </c>
      <c r="E11" s="101">
        <v>5</v>
      </c>
      <c r="F11" s="189">
        <v>6</v>
      </c>
      <c r="G11" s="190">
        <v>7</v>
      </c>
      <c r="H11" s="191">
        <v>8</v>
      </c>
      <c r="I11" s="189">
        <v>9</v>
      </c>
      <c r="J11" s="190">
        <v>10</v>
      </c>
      <c r="K11" s="191">
        <v>11</v>
      </c>
      <c r="L11" s="189">
        <v>12</v>
      </c>
      <c r="M11" s="190">
        <v>13</v>
      </c>
      <c r="N11" s="191">
        <v>14</v>
      </c>
      <c r="O11" s="32"/>
      <c r="P11" s="32"/>
    </row>
    <row r="12" spans="1:16" ht="39" customHeight="1" thickBot="1">
      <c r="A12" s="82">
        <v>2000</v>
      </c>
      <c r="B12" s="329" t="s">
        <v>609</v>
      </c>
      <c r="C12" s="330" t="s">
        <v>610</v>
      </c>
      <c r="D12" s="331" t="s">
        <v>610</v>
      </c>
      <c r="E12" s="332" t="s">
        <v>98</v>
      </c>
      <c r="F12" s="515">
        <f>SUM(F13,F48,F65,F91,F144,F164,F184,F213,F243,F274,F306)</f>
        <v>2872924.2026999993</v>
      </c>
      <c r="G12" s="515">
        <f aca="true" t="shared" si="0" ref="F12:N12">SUM(G13,G48,G65,G91,G144,G164,G184,G213,G243,G274,G306)</f>
        <v>2872924.2019999996</v>
      </c>
      <c r="H12" s="515">
        <f t="shared" si="0"/>
        <v>215100.0007</v>
      </c>
      <c r="I12" s="515">
        <f t="shared" si="0"/>
        <v>3041372.2618</v>
      </c>
      <c r="J12" s="515">
        <f t="shared" si="0"/>
        <v>2965646.1012</v>
      </c>
      <c r="K12" s="515">
        <f t="shared" si="0"/>
        <v>290826.1606</v>
      </c>
      <c r="L12" s="515">
        <f t="shared" si="0"/>
        <v>2880903.1788000003</v>
      </c>
      <c r="M12" s="515">
        <f t="shared" si="0"/>
        <v>2806051.6736000003</v>
      </c>
      <c r="N12" s="515">
        <f t="shared" si="0"/>
        <v>289951.5052</v>
      </c>
      <c r="O12" s="36"/>
      <c r="P12" s="36"/>
    </row>
    <row r="13" spans="1:16" ht="28.5" customHeight="1">
      <c r="A13" s="37">
        <v>2100</v>
      </c>
      <c r="B13" s="16" t="s">
        <v>428</v>
      </c>
      <c r="C13" s="333" t="s">
        <v>374</v>
      </c>
      <c r="D13" s="334" t="s">
        <v>374</v>
      </c>
      <c r="E13" s="335" t="s">
        <v>101</v>
      </c>
      <c r="F13" s="516">
        <f aca="true" t="shared" si="1" ref="F13:N13">SUM(F15,F20,F24,F29,F32,F35,F38,F41)</f>
        <v>1064337.7007000002</v>
      </c>
      <c r="G13" s="516">
        <f t="shared" si="1"/>
        <v>896437.7002999999</v>
      </c>
      <c r="H13" s="516">
        <f t="shared" si="1"/>
        <v>167900.0004</v>
      </c>
      <c r="I13" s="516">
        <f t="shared" si="1"/>
        <v>1009242.1006999998</v>
      </c>
      <c r="J13" s="516">
        <f t="shared" si="1"/>
        <v>870603.5002999998</v>
      </c>
      <c r="K13" s="516">
        <f t="shared" si="1"/>
        <v>138638.6004</v>
      </c>
      <c r="L13" s="516">
        <f t="shared" si="1"/>
        <v>884223.6862000001</v>
      </c>
      <c r="M13" s="516">
        <f t="shared" si="1"/>
        <v>758321.6340000001</v>
      </c>
      <c r="N13" s="516">
        <f t="shared" si="1"/>
        <v>125902.0522</v>
      </c>
      <c r="O13" s="35"/>
      <c r="P13" s="35"/>
    </row>
    <row r="14" spans="1:16" ht="15">
      <c r="A14" s="37"/>
      <c r="B14" s="16"/>
      <c r="C14" s="333"/>
      <c r="D14" s="334"/>
      <c r="E14" s="314" t="s">
        <v>319</v>
      </c>
      <c r="F14" s="516"/>
      <c r="G14" s="517"/>
      <c r="H14" s="518"/>
      <c r="I14" s="516"/>
      <c r="J14" s="517"/>
      <c r="K14" s="518"/>
      <c r="L14" s="516"/>
      <c r="M14" s="517"/>
      <c r="N14" s="518"/>
      <c r="O14" s="9"/>
      <c r="P14" s="9"/>
    </row>
    <row r="15" spans="1:16" ht="36.75" customHeight="1">
      <c r="A15" s="34">
        <v>2110</v>
      </c>
      <c r="B15" s="16" t="s">
        <v>428</v>
      </c>
      <c r="C15" s="72" t="s">
        <v>375</v>
      </c>
      <c r="D15" s="73" t="s">
        <v>374</v>
      </c>
      <c r="E15" s="314" t="s">
        <v>95</v>
      </c>
      <c r="F15" s="519">
        <f>SUM(F17:F19)</f>
        <v>1043932.6005000001</v>
      </c>
      <c r="G15" s="519">
        <f aca="true" t="shared" si="2" ref="G15:N15">SUM(G17:G19)</f>
        <v>881532.6001</v>
      </c>
      <c r="H15" s="519">
        <f t="shared" si="2"/>
        <v>162400.0004</v>
      </c>
      <c r="I15" s="519">
        <f t="shared" si="2"/>
        <v>975173.0005</v>
      </c>
      <c r="J15" s="519">
        <f t="shared" si="2"/>
        <v>846334.4001</v>
      </c>
      <c r="K15" s="519">
        <f t="shared" si="2"/>
        <v>128838.6004</v>
      </c>
      <c r="L15" s="519">
        <f t="shared" si="2"/>
        <v>857564.5402</v>
      </c>
      <c r="M15" s="519">
        <f t="shared" si="2"/>
        <v>734671.488</v>
      </c>
      <c r="N15" s="519">
        <f t="shared" si="2"/>
        <v>122893.0522</v>
      </c>
      <c r="O15" s="12"/>
      <c r="P15" s="12"/>
    </row>
    <row r="16" spans="1:16" ht="15">
      <c r="A16" s="34"/>
      <c r="B16" s="16"/>
      <c r="C16" s="72"/>
      <c r="D16" s="73"/>
      <c r="E16" s="314" t="s">
        <v>320</v>
      </c>
      <c r="F16" s="519"/>
      <c r="G16" s="520"/>
      <c r="H16" s="521"/>
      <c r="I16" s="519"/>
      <c r="J16" s="520"/>
      <c r="K16" s="521"/>
      <c r="L16" s="519"/>
      <c r="M16" s="520"/>
      <c r="N16" s="521"/>
      <c r="O16" s="12"/>
      <c r="P16" s="12"/>
    </row>
    <row r="17" spans="1:16" ht="36.75" customHeight="1" thickBot="1">
      <c r="A17" s="34">
        <v>2111</v>
      </c>
      <c r="B17" s="16" t="s">
        <v>428</v>
      </c>
      <c r="C17" s="72" t="s">
        <v>375</v>
      </c>
      <c r="D17" s="73" t="s">
        <v>375</v>
      </c>
      <c r="E17" s="314" t="s">
        <v>96</v>
      </c>
      <c r="F17" s="522">
        <f>SUM(G17:H17)</f>
        <v>1043932.6005000001</v>
      </c>
      <c r="G17" s="523">
        <v>881532.6001</v>
      </c>
      <c r="H17" s="524">
        <v>162400.0004</v>
      </c>
      <c r="I17" s="522">
        <f>SUM(J17:K17)</f>
        <v>975173.0005</v>
      </c>
      <c r="J17" s="523">
        <v>846334.4001</v>
      </c>
      <c r="K17" s="524">
        <v>128838.6004</v>
      </c>
      <c r="L17" s="522">
        <f>SUM(M17:N17)</f>
        <v>857564.5402</v>
      </c>
      <c r="M17" s="523">
        <v>734671.488</v>
      </c>
      <c r="N17" s="524">
        <v>122893.0522</v>
      </c>
      <c r="O17" s="9"/>
      <c r="P17" s="9"/>
    </row>
    <row r="18" spans="1:16" ht="34.5" customHeight="1" thickBot="1">
      <c r="A18" s="34">
        <v>2112</v>
      </c>
      <c r="B18" s="16" t="s">
        <v>428</v>
      </c>
      <c r="C18" s="72" t="s">
        <v>375</v>
      </c>
      <c r="D18" s="73" t="s">
        <v>376</v>
      </c>
      <c r="E18" s="314" t="s">
        <v>611</v>
      </c>
      <c r="F18" s="522">
        <f>SUM(G18:H18)</f>
        <v>0</v>
      </c>
      <c r="G18" s="523">
        <v>0</v>
      </c>
      <c r="H18" s="524">
        <v>0</v>
      </c>
      <c r="I18" s="522">
        <f>SUM(J18:K18)</f>
        <v>0</v>
      </c>
      <c r="J18" s="523">
        <v>0</v>
      </c>
      <c r="K18" s="524">
        <v>0</v>
      </c>
      <c r="L18" s="522">
        <f>SUM(M18:N18)</f>
        <v>0</v>
      </c>
      <c r="M18" s="523">
        <v>0</v>
      </c>
      <c r="N18" s="524">
        <v>0</v>
      </c>
      <c r="O18" s="9"/>
      <c r="P18" s="9"/>
    </row>
    <row r="19" spans="1:16" ht="21.75" customHeight="1" thickBot="1">
      <c r="A19" s="34">
        <v>2113</v>
      </c>
      <c r="B19" s="16" t="s">
        <v>428</v>
      </c>
      <c r="C19" s="72" t="s">
        <v>375</v>
      </c>
      <c r="D19" s="73" t="s">
        <v>190</v>
      </c>
      <c r="E19" s="314" t="s">
        <v>612</v>
      </c>
      <c r="F19" s="522">
        <f>SUM(G19:H19)</f>
        <v>0</v>
      </c>
      <c r="G19" s="523">
        <v>0</v>
      </c>
      <c r="H19" s="524">
        <v>0</v>
      </c>
      <c r="I19" s="522">
        <f>SUM(J19:K19)</f>
        <v>0</v>
      </c>
      <c r="J19" s="523">
        <v>0</v>
      </c>
      <c r="K19" s="524">
        <v>0</v>
      </c>
      <c r="L19" s="522">
        <f>SUM(M19:N19)</f>
        <v>0</v>
      </c>
      <c r="M19" s="523">
        <v>0</v>
      </c>
      <c r="N19" s="524">
        <v>0</v>
      </c>
      <c r="O19" s="9"/>
      <c r="P19" s="9"/>
    </row>
    <row r="20" spans="1:16" ht="19.5" customHeight="1">
      <c r="A20" s="34">
        <v>2120</v>
      </c>
      <c r="B20" s="16" t="s">
        <v>428</v>
      </c>
      <c r="C20" s="72" t="s">
        <v>376</v>
      </c>
      <c r="D20" s="73" t="s">
        <v>374</v>
      </c>
      <c r="E20" s="314" t="s">
        <v>615</v>
      </c>
      <c r="F20" s="519">
        <f>SUM(F22:F23)</f>
        <v>0</v>
      </c>
      <c r="G20" s="519">
        <f aca="true" t="shared" si="3" ref="G20:N20">SUM(G22:G23)</f>
        <v>0</v>
      </c>
      <c r="H20" s="519">
        <f t="shared" si="3"/>
        <v>0</v>
      </c>
      <c r="I20" s="519">
        <f t="shared" si="3"/>
        <v>0</v>
      </c>
      <c r="J20" s="519">
        <f t="shared" si="3"/>
        <v>0</v>
      </c>
      <c r="K20" s="519">
        <f t="shared" si="3"/>
        <v>0</v>
      </c>
      <c r="L20" s="519">
        <f t="shared" si="3"/>
        <v>0</v>
      </c>
      <c r="M20" s="519">
        <f t="shared" si="3"/>
        <v>0</v>
      </c>
      <c r="N20" s="519">
        <f t="shared" si="3"/>
        <v>0</v>
      </c>
      <c r="O20" s="9"/>
      <c r="P20" s="9"/>
    </row>
    <row r="21" spans="1:16" ht="15">
      <c r="A21" s="34"/>
      <c r="B21" s="16"/>
      <c r="C21" s="72"/>
      <c r="D21" s="73"/>
      <c r="E21" s="314" t="s">
        <v>320</v>
      </c>
      <c r="F21" s="519"/>
      <c r="G21" s="520"/>
      <c r="H21" s="521"/>
      <c r="I21" s="519"/>
      <c r="J21" s="520"/>
      <c r="K21" s="521"/>
      <c r="L21" s="519"/>
      <c r="M21" s="520"/>
      <c r="N21" s="521"/>
      <c r="O21" s="12"/>
      <c r="P21" s="12"/>
    </row>
    <row r="22" spans="1:16" ht="21" customHeight="1" thickBot="1">
      <c r="A22" s="34">
        <v>2121</v>
      </c>
      <c r="B22" s="16" t="s">
        <v>428</v>
      </c>
      <c r="C22" s="72" t="s">
        <v>376</v>
      </c>
      <c r="D22" s="73" t="s">
        <v>375</v>
      </c>
      <c r="E22" s="314" t="s">
        <v>97</v>
      </c>
      <c r="F22" s="522">
        <f>SUM(G22:H22)</f>
        <v>0</v>
      </c>
      <c r="G22" s="523">
        <v>0</v>
      </c>
      <c r="H22" s="524">
        <v>0</v>
      </c>
      <c r="I22" s="522">
        <f>SUM(J22:K22)</f>
        <v>0</v>
      </c>
      <c r="J22" s="523">
        <v>0</v>
      </c>
      <c r="K22" s="524">
        <v>0</v>
      </c>
      <c r="L22" s="522">
        <f>SUM(M22:N22)</f>
        <v>0</v>
      </c>
      <c r="M22" s="523">
        <v>0</v>
      </c>
      <c r="N22" s="524">
        <v>0</v>
      </c>
      <c r="O22" s="9"/>
      <c r="P22" s="9"/>
    </row>
    <row r="23" spans="1:16" ht="30" customHeight="1" thickBot="1">
      <c r="A23" s="34">
        <v>2122</v>
      </c>
      <c r="B23" s="16" t="s">
        <v>428</v>
      </c>
      <c r="C23" s="72" t="s">
        <v>376</v>
      </c>
      <c r="D23" s="73" t="s">
        <v>376</v>
      </c>
      <c r="E23" s="314" t="s">
        <v>616</v>
      </c>
      <c r="F23" s="522">
        <f>SUM(G23:H23)</f>
        <v>0</v>
      </c>
      <c r="G23" s="523">
        <v>0</v>
      </c>
      <c r="H23" s="524">
        <v>0</v>
      </c>
      <c r="I23" s="522">
        <f>SUM(J23:K23)</f>
        <v>0</v>
      </c>
      <c r="J23" s="523">
        <v>0</v>
      </c>
      <c r="K23" s="524">
        <v>0</v>
      </c>
      <c r="L23" s="522">
        <f>SUM(M23:N23)</f>
        <v>0</v>
      </c>
      <c r="M23" s="523">
        <v>0</v>
      </c>
      <c r="N23" s="524">
        <v>0</v>
      </c>
      <c r="O23" s="9"/>
      <c r="P23" s="9"/>
    </row>
    <row r="24" spans="1:16" ht="23.25" customHeight="1">
      <c r="A24" s="34">
        <v>2130</v>
      </c>
      <c r="B24" s="16" t="s">
        <v>428</v>
      </c>
      <c r="C24" s="72" t="s">
        <v>190</v>
      </c>
      <c r="D24" s="73" t="s">
        <v>374</v>
      </c>
      <c r="E24" s="314" t="s">
        <v>617</v>
      </c>
      <c r="F24" s="519">
        <f>SUM(F26:F28)</f>
        <v>5255.1</v>
      </c>
      <c r="G24" s="519">
        <f aca="true" t="shared" si="4" ref="G24:N24">SUM(G26:G28)</f>
        <v>5255.1</v>
      </c>
      <c r="H24" s="519">
        <f t="shared" si="4"/>
        <v>0</v>
      </c>
      <c r="I24" s="519">
        <f t="shared" si="4"/>
        <v>5549.1</v>
      </c>
      <c r="J24" s="519">
        <f t="shared" si="4"/>
        <v>5549.1</v>
      </c>
      <c r="K24" s="519">
        <f t="shared" si="4"/>
        <v>0</v>
      </c>
      <c r="L24" s="519">
        <f t="shared" si="4"/>
        <v>5244.604</v>
      </c>
      <c r="M24" s="519">
        <f t="shared" si="4"/>
        <v>5244.604</v>
      </c>
      <c r="N24" s="519">
        <f t="shared" si="4"/>
        <v>0</v>
      </c>
      <c r="O24" s="9"/>
      <c r="P24" s="9"/>
    </row>
    <row r="25" spans="1:16" ht="15">
      <c r="A25" s="34"/>
      <c r="B25" s="16"/>
      <c r="C25" s="72"/>
      <c r="D25" s="73"/>
      <c r="E25" s="314" t="s">
        <v>320</v>
      </c>
      <c r="F25" s="519"/>
      <c r="G25" s="520"/>
      <c r="H25" s="521"/>
      <c r="I25" s="519"/>
      <c r="J25" s="520"/>
      <c r="K25" s="521"/>
      <c r="L25" s="519"/>
      <c r="M25" s="520"/>
      <c r="N25" s="521"/>
      <c r="O25" s="12"/>
      <c r="P25" s="12"/>
    </row>
    <row r="26" spans="1:16" ht="27.75" customHeight="1" thickBot="1">
      <c r="A26" s="34">
        <v>2131</v>
      </c>
      <c r="B26" s="16" t="s">
        <v>428</v>
      </c>
      <c r="C26" s="72" t="s">
        <v>190</v>
      </c>
      <c r="D26" s="73" t="s">
        <v>375</v>
      </c>
      <c r="E26" s="314" t="s">
        <v>618</v>
      </c>
      <c r="F26" s="522">
        <f>SUM(G26:H26)</f>
        <v>0</v>
      </c>
      <c r="G26" s="523">
        <v>0</v>
      </c>
      <c r="H26" s="524">
        <v>0</v>
      </c>
      <c r="I26" s="522">
        <f>SUM(J26:K26)</f>
        <v>0</v>
      </c>
      <c r="J26" s="523">
        <v>0</v>
      </c>
      <c r="K26" s="524">
        <v>0</v>
      </c>
      <c r="L26" s="522">
        <f>SUM(M26:N26)</f>
        <v>0</v>
      </c>
      <c r="M26" s="523">
        <v>0</v>
      </c>
      <c r="N26" s="524">
        <v>0</v>
      </c>
      <c r="O26" s="9"/>
      <c r="P26" s="9"/>
    </row>
    <row r="27" spans="1:16" ht="25.5" customHeight="1" thickBot="1">
      <c r="A27" s="34">
        <v>2132</v>
      </c>
      <c r="B27" s="16" t="s">
        <v>428</v>
      </c>
      <c r="C27" s="72">
        <v>3</v>
      </c>
      <c r="D27" s="73">
        <v>2</v>
      </c>
      <c r="E27" s="314" t="s">
        <v>619</v>
      </c>
      <c r="F27" s="522">
        <f>SUM(G27:H27)</f>
        <v>0</v>
      </c>
      <c r="G27" s="523">
        <v>0</v>
      </c>
      <c r="H27" s="524">
        <v>0</v>
      </c>
      <c r="I27" s="522">
        <f>SUM(J27:K27)</f>
        <v>0</v>
      </c>
      <c r="J27" s="523">
        <v>0</v>
      </c>
      <c r="K27" s="524">
        <v>0</v>
      </c>
      <c r="L27" s="522">
        <f>SUM(M27:N27)</f>
        <v>0</v>
      </c>
      <c r="M27" s="523">
        <v>0</v>
      </c>
      <c r="N27" s="524">
        <v>0</v>
      </c>
      <c r="O27" s="9"/>
      <c r="P27" s="9"/>
    </row>
    <row r="28" spans="1:16" ht="18.75" customHeight="1" thickBot="1">
      <c r="A28" s="34">
        <v>2133</v>
      </c>
      <c r="B28" s="16" t="s">
        <v>428</v>
      </c>
      <c r="C28" s="72">
        <v>3</v>
      </c>
      <c r="D28" s="73">
        <v>3</v>
      </c>
      <c r="E28" s="314" t="s">
        <v>620</v>
      </c>
      <c r="F28" s="522">
        <f>SUM(G28:H28)</f>
        <v>5255.1</v>
      </c>
      <c r="G28" s="523">
        <v>5255.1</v>
      </c>
      <c r="H28" s="524">
        <v>0</v>
      </c>
      <c r="I28" s="522">
        <f>SUM(J28:K28)</f>
        <v>5549.1</v>
      </c>
      <c r="J28" s="523">
        <v>5549.1</v>
      </c>
      <c r="K28" s="524">
        <v>0</v>
      </c>
      <c r="L28" s="522">
        <f>SUM(M28:N28)</f>
        <v>5244.604</v>
      </c>
      <c r="M28" s="523">
        <v>5244.604</v>
      </c>
      <c r="N28" s="524">
        <v>0</v>
      </c>
      <c r="O28" s="9"/>
      <c r="P28" s="9"/>
    </row>
    <row r="29" spans="1:16" ht="26.25" customHeight="1">
      <c r="A29" s="34">
        <v>2140</v>
      </c>
      <c r="B29" s="16" t="s">
        <v>428</v>
      </c>
      <c r="C29" s="72">
        <v>4</v>
      </c>
      <c r="D29" s="73">
        <v>0</v>
      </c>
      <c r="E29" s="314" t="s">
        <v>621</v>
      </c>
      <c r="F29" s="519">
        <f>SUM(F31)</f>
        <v>0</v>
      </c>
      <c r="G29" s="519">
        <f aca="true" t="shared" si="5" ref="G29:N29">SUM(G31)</f>
        <v>0</v>
      </c>
      <c r="H29" s="519">
        <f t="shared" si="5"/>
        <v>0</v>
      </c>
      <c r="I29" s="519">
        <f t="shared" si="5"/>
        <v>0</v>
      </c>
      <c r="J29" s="519">
        <f t="shared" si="5"/>
        <v>0</v>
      </c>
      <c r="K29" s="519">
        <f t="shared" si="5"/>
        <v>0</v>
      </c>
      <c r="L29" s="519">
        <f t="shared" si="5"/>
        <v>0</v>
      </c>
      <c r="M29" s="519">
        <f t="shared" si="5"/>
        <v>0</v>
      </c>
      <c r="N29" s="519">
        <f t="shared" si="5"/>
        <v>0</v>
      </c>
      <c r="O29" s="9"/>
      <c r="P29" s="9"/>
    </row>
    <row r="30" spans="1:16" ht="15">
      <c r="A30" s="34"/>
      <c r="B30" s="16"/>
      <c r="C30" s="72"/>
      <c r="D30" s="73"/>
      <c r="E30" s="314" t="s">
        <v>320</v>
      </c>
      <c r="F30" s="525"/>
      <c r="G30" s="525"/>
      <c r="H30" s="525"/>
      <c r="I30" s="525"/>
      <c r="J30" s="525"/>
      <c r="K30" s="525"/>
      <c r="L30" s="525"/>
      <c r="M30" s="525"/>
      <c r="N30" s="525"/>
      <c r="O30" s="12"/>
      <c r="P30" s="12"/>
    </row>
    <row r="31" spans="1:16" ht="18" customHeight="1" thickBot="1">
      <c r="A31" s="34">
        <v>2141</v>
      </c>
      <c r="B31" s="16" t="s">
        <v>428</v>
      </c>
      <c r="C31" s="72">
        <v>4</v>
      </c>
      <c r="D31" s="73">
        <v>1</v>
      </c>
      <c r="E31" s="314" t="s">
        <v>622</v>
      </c>
      <c r="F31" s="522">
        <f>SUM(G31:H31)</f>
        <v>0</v>
      </c>
      <c r="G31" s="523">
        <v>0</v>
      </c>
      <c r="H31" s="524">
        <v>0</v>
      </c>
      <c r="I31" s="522">
        <f>SUM(J31:K31)</f>
        <v>0</v>
      </c>
      <c r="J31" s="523">
        <v>0</v>
      </c>
      <c r="K31" s="524">
        <v>0</v>
      </c>
      <c r="L31" s="522">
        <f>SUM(M31:N31)</f>
        <v>0</v>
      </c>
      <c r="M31" s="523">
        <v>0</v>
      </c>
      <c r="N31" s="524">
        <v>0</v>
      </c>
      <c r="O31" s="9"/>
      <c r="P31" s="9"/>
    </row>
    <row r="32" spans="1:16" ht="30.75" customHeight="1">
      <c r="A32" s="34">
        <v>2150</v>
      </c>
      <c r="B32" s="16" t="s">
        <v>428</v>
      </c>
      <c r="C32" s="72">
        <v>5</v>
      </c>
      <c r="D32" s="73">
        <v>0</v>
      </c>
      <c r="E32" s="314" t="s">
        <v>623</v>
      </c>
      <c r="F32" s="519">
        <f>SUM(F34)</f>
        <v>5500.0001</v>
      </c>
      <c r="G32" s="519">
        <f aca="true" t="shared" si="6" ref="G32:N32">SUM(G34)</f>
        <v>0.0001</v>
      </c>
      <c r="H32" s="519">
        <f t="shared" si="6"/>
        <v>5500</v>
      </c>
      <c r="I32" s="519">
        <f t="shared" si="6"/>
        <v>16300.000100000001</v>
      </c>
      <c r="J32" s="519">
        <f t="shared" si="6"/>
        <v>6500.0001</v>
      </c>
      <c r="K32" s="519">
        <f t="shared" si="6"/>
        <v>9800</v>
      </c>
      <c r="L32" s="519">
        <f t="shared" si="6"/>
        <v>9479.4</v>
      </c>
      <c r="M32" s="519">
        <f t="shared" si="6"/>
        <v>6470.4</v>
      </c>
      <c r="N32" s="519">
        <f t="shared" si="6"/>
        <v>3009</v>
      </c>
      <c r="O32" s="9"/>
      <c r="P32" s="9"/>
    </row>
    <row r="33" spans="1:16" ht="15">
      <c r="A33" s="34"/>
      <c r="B33" s="16"/>
      <c r="C33" s="72"/>
      <c r="D33" s="73"/>
      <c r="E33" s="314" t="s">
        <v>320</v>
      </c>
      <c r="F33" s="525"/>
      <c r="G33" s="525"/>
      <c r="H33" s="525"/>
      <c r="I33" s="525"/>
      <c r="J33" s="525"/>
      <c r="K33" s="525"/>
      <c r="L33" s="525"/>
      <c r="M33" s="525"/>
      <c r="N33" s="525"/>
      <c r="O33" s="12"/>
      <c r="P33" s="12"/>
    </row>
    <row r="34" spans="1:16" ht="30" customHeight="1" thickBot="1">
      <c r="A34" s="34">
        <v>2151</v>
      </c>
      <c r="B34" s="16" t="s">
        <v>428</v>
      </c>
      <c r="C34" s="72">
        <v>5</v>
      </c>
      <c r="D34" s="73">
        <v>1</v>
      </c>
      <c r="E34" s="314" t="s">
        <v>624</v>
      </c>
      <c r="F34" s="522">
        <f>SUM(G34:H34)</f>
        <v>5500.0001</v>
      </c>
      <c r="G34" s="523">
        <v>0.0001</v>
      </c>
      <c r="H34" s="524">
        <v>5500</v>
      </c>
      <c r="I34" s="522">
        <f>SUM(J34:K34)</f>
        <v>16300.000100000001</v>
      </c>
      <c r="J34" s="523">
        <v>6500.0001</v>
      </c>
      <c r="K34" s="524">
        <v>9800</v>
      </c>
      <c r="L34" s="522">
        <f>SUM(M34:N34)</f>
        <v>9479.4</v>
      </c>
      <c r="M34" s="523">
        <v>6470.4</v>
      </c>
      <c r="N34" s="524">
        <v>3009</v>
      </c>
      <c r="O34" s="9"/>
      <c r="P34" s="9"/>
    </row>
    <row r="35" spans="1:16" ht="27.75" customHeight="1">
      <c r="A35" s="34">
        <v>2160</v>
      </c>
      <c r="B35" s="16" t="s">
        <v>428</v>
      </c>
      <c r="C35" s="72">
        <v>6</v>
      </c>
      <c r="D35" s="73">
        <v>0</v>
      </c>
      <c r="E35" s="314" t="s">
        <v>625</v>
      </c>
      <c r="F35" s="519">
        <f>SUM(F37)</f>
        <v>9650.0001</v>
      </c>
      <c r="G35" s="519">
        <f aca="true" t="shared" si="7" ref="G35:N35">SUM(G37)</f>
        <v>9650.0001</v>
      </c>
      <c r="H35" s="519">
        <f t="shared" si="7"/>
        <v>0</v>
      </c>
      <c r="I35" s="519">
        <f t="shared" si="7"/>
        <v>12220.0001</v>
      </c>
      <c r="J35" s="519">
        <f t="shared" si="7"/>
        <v>12220.0001</v>
      </c>
      <c r="K35" s="519">
        <f t="shared" si="7"/>
        <v>0</v>
      </c>
      <c r="L35" s="519">
        <f t="shared" si="7"/>
        <v>11935.142</v>
      </c>
      <c r="M35" s="519">
        <f t="shared" si="7"/>
        <v>11935.142</v>
      </c>
      <c r="N35" s="519">
        <f t="shared" si="7"/>
        <v>0</v>
      </c>
      <c r="O35" s="9"/>
      <c r="P35" s="9"/>
    </row>
    <row r="36" spans="1:16" ht="15">
      <c r="A36" s="34"/>
      <c r="B36" s="16"/>
      <c r="C36" s="72"/>
      <c r="D36" s="73"/>
      <c r="E36" s="314" t="s">
        <v>320</v>
      </c>
      <c r="F36" s="525"/>
      <c r="G36" s="525"/>
      <c r="H36" s="525"/>
      <c r="I36" s="525"/>
      <c r="J36" s="525"/>
      <c r="K36" s="525"/>
      <c r="L36" s="525"/>
      <c r="M36" s="525"/>
      <c r="N36" s="525"/>
      <c r="O36" s="12"/>
      <c r="P36" s="12"/>
    </row>
    <row r="37" spans="1:16" ht="28.5" customHeight="1" thickBot="1">
      <c r="A37" s="34">
        <v>2161</v>
      </c>
      <c r="B37" s="16" t="s">
        <v>428</v>
      </c>
      <c r="C37" s="72">
        <v>6</v>
      </c>
      <c r="D37" s="73">
        <v>1</v>
      </c>
      <c r="E37" s="314" t="s">
        <v>626</v>
      </c>
      <c r="F37" s="522">
        <f>SUM(G37:H37)</f>
        <v>9650.0001</v>
      </c>
      <c r="G37" s="523">
        <v>9650.0001</v>
      </c>
      <c r="H37" s="524">
        <v>0</v>
      </c>
      <c r="I37" s="522">
        <f>SUM(J37:K37)</f>
        <v>12220.0001</v>
      </c>
      <c r="J37" s="523">
        <v>12220.0001</v>
      </c>
      <c r="K37" s="524">
        <v>0</v>
      </c>
      <c r="L37" s="522">
        <f>SUM(M37:N37)</f>
        <v>11935.142</v>
      </c>
      <c r="M37" s="523">
        <v>11935.142</v>
      </c>
      <c r="N37" s="524">
        <v>0</v>
      </c>
      <c r="O37" s="9"/>
      <c r="P37" s="9"/>
    </row>
    <row r="38" spans="1:16" ht="18.75" customHeight="1">
      <c r="A38" s="34">
        <v>2170</v>
      </c>
      <c r="B38" s="16" t="s">
        <v>428</v>
      </c>
      <c r="C38" s="72">
        <v>7</v>
      </c>
      <c r="D38" s="73">
        <v>0</v>
      </c>
      <c r="E38" s="314" t="s">
        <v>476</v>
      </c>
      <c r="F38" s="519">
        <f>SUM(F40)</f>
        <v>0</v>
      </c>
      <c r="G38" s="519">
        <f aca="true" t="shared" si="8" ref="G38:N38">SUM(G40)</f>
        <v>0</v>
      </c>
      <c r="H38" s="519">
        <f t="shared" si="8"/>
        <v>0</v>
      </c>
      <c r="I38" s="519">
        <f t="shared" si="8"/>
        <v>0</v>
      </c>
      <c r="J38" s="519">
        <f t="shared" si="8"/>
        <v>0</v>
      </c>
      <c r="K38" s="519">
        <f t="shared" si="8"/>
        <v>0</v>
      </c>
      <c r="L38" s="519">
        <f t="shared" si="8"/>
        <v>0</v>
      </c>
      <c r="M38" s="519">
        <f t="shared" si="8"/>
        <v>0</v>
      </c>
      <c r="N38" s="519">
        <f t="shared" si="8"/>
        <v>0</v>
      </c>
      <c r="O38" s="9"/>
      <c r="P38" s="9"/>
    </row>
    <row r="39" spans="1:16" ht="15">
      <c r="A39" s="34"/>
      <c r="B39" s="16"/>
      <c r="C39" s="72"/>
      <c r="D39" s="73"/>
      <c r="E39" s="314" t="s">
        <v>320</v>
      </c>
      <c r="F39" s="525"/>
      <c r="G39" s="525"/>
      <c r="H39" s="525"/>
      <c r="I39" s="525"/>
      <c r="J39" s="525"/>
      <c r="K39" s="525"/>
      <c r="L39" s="525"/>
      <c r="M39" s="525"/>
      <c r="N39" s="525"/>
      <c r="O39" s="12"/>
      <c r="P39" s="12"/>
    </row>
    <row r="40" spans="1:16" ht="22.5" customHeight="1" thickBot="1">
      <c r="A40" s="34">
        <v>2171</v>
      </c>
      <c r="B40" s="16" t="s">
        <v>428</v>
      </c>
      <c r="C40" s="72">
        <v>7</v>
      </c>
      <c r="D40" s="73">
        <v>1</v>
      </c>
      <c r="E40" s="314" t="s">
        <v>476</v>
      </c>
      <c r="F40" s="522">
        <f>SUM(G40:H40)</f>
        <v>0</v>
      </c>
      <c r="G40" s="523">
        <v>0</v>
      </c>
      <c r="H40" s="524">
        <v>0</v>
      </c>
      <c r="I40" s="522">
        <f>SUM(J40:K40)</f>
        <v>0</v>
      </c>
      <c r="J40" s="523">
        <v>0</v>
      </c>
      <c r="K40" s="524">
        <v>0</v>
      </c>
      <c r="L40" s="522">
        <f>SUM(M40:N40)</f>
        <v>0</v>
      </c>
      <c r="M40" s="523">
        <v>0</v>
      </c>
      <c r="N40" s="524">
        <v>0</v>
      </c>
      <c r="O40" s="9"/>
      <c r="P40" s="9"/>
    </row>
    <row r="41" spans="1:16" ht="27" customHeight="1">
      <c r="A41" s="34">
        <v>2180</v>
      </c>
      <c r="B41" s="16" t="s">
        <v>428</v>
      </c>
      <c r="C41" s="72">
        <v>8</v>
      </c>
      <c r="D41" s="73">
        <v>0</v>
      </c>
      <c r="E41" s="314" t="s">
        <v>627</v>
      </c>
      <c r="F41" s="519">
        <f>SUM(F43)</f>
        <v>0</v>
      </c>
      <c r="G41" s="519">
        <f aca="true" t="shared" si="9" ref="G41:N41">SUM(G43)</f>
        <v>0</v>
      </c>
      <c r="H41" s="519">
        <f t="shared" si="9"/>
        <v>0</v>
      </c>
      <c r="I41" s="519">
        <f t="shared" si="9"/>
        <v>0</v>
      </c>
      <c r="J41" s="519">
        <f t="shared" si="9"/>
        <v>0</v>
      </c>
      <c r="K41" s="519">
        <f t="shared" si="9"/>
        <v>0</v>
      </c>
      <c r="L41" s="519">
        <f t="shared" si="9"/>
        <v>0</v>
      </c>
      <c r="M41" s="519">
        <f t="shared" si="9"/>
        <v>0</v>
      </c>
      <c r="N41" s="519">
        <f t="shared" si="9"/>
        <v>0</v>
      </c>
      <c r="O41" s="9"/>
      <c r="P41" s="9"/>
    </row>
    <row r="42" spans="1:16" ht="15">
      <c r="A42" s="34"/>
      <c r="B42" s="16"/>
      <c r="C42" s="72"/>
      <c r="D42" s="73"/>
      <c r="E42" s="314" t="s">
        <v>320</v>
      </c>
      <c r="F42" s="519"/>
      <c r="G42" s="520"/>
      <c r="H42" s="521"/>
      <c r="I42" s="519"/>
      <c r="J42" s="520"/>
      <c r="K42" s="521"/>
      <c r="L42" s="519"/>
      <c r="M42" s="520"/>
      <c r="N42" s="521"/>
      <c r="O42" s="12"/>
      <c r="P42" s="12"/>
    </row>
    <row r="43" spans="1:16" ht="26.25" customHeight="1">
      <c r="A43" s="34">
        <v>2181</v>
      </c>
      <c r="B43" s="16" t="s">
        <v>428</v>
      </c>
      <c r="C43" s="72">
        <v>8</v>
      </c>
      <c r="D43" s="73">
        <v>1</v>
      </c>
      <c r="E43" s="314" t="s">
        <v>627</v>
      </c>
      <c r="F43" s="519">
        <f>SUM(F45:F46)</f>
        <v>0</v>
      </c>
      <c r="G43" s="519">
        <f aca="true" t="shared" si="10" ref="G43:N43">SUM(G45:G46)</f>
        <v>0</v>
      </c>
      <c r="H43" s="519">
        <f t="shared" si="10"/>
        <v>0</v>
      </c>
      <c r="I43" s="519">
        <f t="shared" si="10"/>
        <v>0</v>
      </c>
      <c r="J43" s="519">
        <f t="shared" si="10"/>
        <v>0</v>
      </c>
      <c r="K43" s="519">
        <f t="shared" si="10"/>
        <v>0</v>
      </c>
      <c r="L43" s="519">
        <f t="shared" si="10"/>
        <v>0</v>
      </c>
      <c r="M43" s="519">
        <f t="shared" si="10"/>
        <v>0</v>
      </c>
      <c r="N43" s="519">
        <f t="shared" si="10"/>
        <v>0</v>
      </c>
      <c r="O43" s="9"/>
      <c r="P43" s="9"/>
    </row>
    <row r="44" spans="1:16" ht="15">
      <c r="A44" s="34"/>
      <c r="B44" s="16"/>
      <c r="C44" s="72"/>
      <c r="D44" s="73"/>
      <c r="E44" s="320" t="s">
        <v>320</v>
      </c>
      <c r="F44" s="519"/>
      <c r="G44" s="520"/>
      <c r="H44" s="521"/>
      <c r="I44" s="519"/>
      <c r="J44" s="520"/>
      <c r="K44" s="521"/>
      <c r="L44" s="519"/>
      <c r="M44" s="520"/>
      <c r="N44" s="521"/>
      <c r="O44" s="9"/>
      <c r="P44" s="9"/>
    </row>
    <row r="45" spans="1:16" ht="27" customHeight="1" thickBot="1">
      <c r="A45" s="34">
        <v>2182</v>
      </c>
      <c r="B45" s="16" t="s">
        <v>428</v>
      </c>
      <c r="C45" s="72">
        <v>8</v>
      </c>
      <c r="D45" s="73">
        <v>1</v>
      </c>
      <c r="E45" s="320" t="s">
        <v>327</v>
      </c>
      <c r="F45" s="522">
        <f>SUM(G45:H45)</f>
        <v>0</v>
      </c>
      <c r="G45" s="523">
        <v>0</v>
      </c>
      <c r="H45" s="524">
        <v>0</v>
      </c>
      <c r="I45" s="522">
        <f>SUM(J45:K45)</f>
        <v>0</v>
      </c>
      <c r="J45" s="523"/>
      <c r="K45" s="524"/>
      <c r="L45" s="522">
        <f>SUM(M45:N45)</f>
        <v>0</v>
      </c>
      <c r="M45" s="523"/>
      <c r="N45" s="524"/>
      <c r="O45" s="9"/>
      <c r="P45" s="9"/>
    </row>
    <row r="46" spans="1:16" ht="15.75" thickBot="1">
      <c r="A46" s="34">
        <v>2183</v>
      </c>
      <c r="B46" s="16" t="s">
        <v>428</v>
      </c>
      <c r="C46" s="72">
        <v>8</v>
      </c>
      <c r="D46" s="73">
        <v>1</v>
      </c>
      <c r="E46" s="320" t="s">
        <v>328</v>
      </c>
      <c r="F46" s="522">
        <f>SUM(G46:H46)</f>
        <v>0</v>
      </c>
      <c r="G46" s="523">
        <v>0</v>
      </c>
      <c r="H46" s="524">
        <v>0</v>
      </c>
      <c r="I46" s="522">
        <f>SUM(J46:K46)</f>
        <v>0</v>
      </c>
      <c r="J46" s="523">
        <v>0</v>
      </c>
      <c r="K46" s="524">
        <v>0</v>
      </c>
      <c r="L46" s="522">
        <f>SUM(M46:N46)</f>
        <v>0</v>
      </c>
      <c r="M46" s="523">
        <v>0</v>
      </c>
      <c r="N46" s="524">
        <v>0</v>
      </c>
      <c r="O46" s="9"/>
      <c r="P46" s="9"/>
    </row>
    <row r="47" spans="1:16" ht="15">
      <c r="A47" s="34">
        <v>2185</v>
      </c>
      <c r="B47" s="16" t="s">
        <v>428</v>
      </c>
      <c r="C47" s="72">
        <v>8</v>
      </c>
      <c r="D47" s="73">
        <v>1</v>
      </c>
      <c r="E47" s="320"/>
      <c r="F47" s="519"/>
      <c r="G47" s="520"/>
      <c r="H47" s="521"/>
      <c r="I47" s="519"/>
      <c r="J47" s="520"/>
      <c r="K47" s="521"/>
      <c r="L47" s="519"/>
      <c r="M47" s="520"/>
      <c r="N47" s="521"/>
      <c r="O47" s="9"/>
      <c r="P47" s="9"/>
    </row>
    <row r="48" spans="1:16" ht="24.75">
      <c r="A48" s="34">
        <v>2200</v>
      </c>
      <c r="B48" s="16" t="s">
        <v>429</v>
      </c>
      <c r="C48" s="72">
        <v>0</v>
      </c>
      <c r="D48" s="73">
        <v>0</v>
      </c>
      <c r="E48" s="335" t="s">
        <v>102</v>
      </c>
      <c r="F48" s="519">
        <f>SUM(F50,F53,F56,F59,F62)</f>
        <v>1100.4</v>
      </c>
      <c r="G48" s="519">
        <f aca="true" t="shared" si="11" ref="G48:N48">SUM(G50,G53,G56,G59,G62)</f>
        <v>1100.4</v>
      </c>
      <c r="H48" s="519">
        <f t="shared" si="11"/>
        <v>0</v>
      </c>
      <c r="I48" s="519">
        <f t="shared" si="11"/>
        <v>0</v>
      </c>
      <c r="J48" s="519">
        <f t="shared" si="11"/>
        <v>0</v>
      </c>
      <c r="K48" s="519">
        <f t="shared" si="11"/>
        <v>0</v>
      </c>
      <c r="L48" s="519">
        <f t="shared" si="11"/>
        <v>0</v>
      </c>
      <c r="M48" s="519">
        <f t="shared" si="11"/>
        <v>0</v>
      </c>
      <c r="N48" s="519">
        <f t="shared" si="11"/>
        <v>0</v>
      </c>
      <c r="O48" s="35"/>
      <c r="P48" s="35"/>
    </row>
    <row r="49" spans="1:16" ht="15">
      <c r="A49" s="37"/>
      <c r="B49" s="16"/>
      <c r="C49" s="333"/>
      <c r="D49" s="334"/>
      <c r="E49" s="314" t="s">
        <v>319</v>
      </c>
      <c r="F49" s="516"/>
      <c r="G49" s="517"/>
      <c r="H49" s="518"/>
      <c r="I49" s="516"/>
      <c r="J49" s="517"/>
      <c r="K49" s="518"/>
      <c r="L49" s="516"/>
      <c r="M49" s="517"/>
      <c r="N49" s="518"/>
      <c r="O49" s="9"/>
      <c r="P49" s="9"/>
    </row>
    <row r="50" spans="1:16" ht="15">
      <c r="A50" s="34">
        <v>2210</v>
      </c>
      <c r="B50" s="16" t="s">
        <v>429</v>
      </c>
      <c r="C50" s="72">
        <v>1</v>
      </c>
      <c r="D50" s="73">
        <v>0</v>
      </c>
      <c r="E50" s="314" t="s">
        <v>628</v>
      </c>
      <c r="F50" s="519">
        <f>SUM(F52)</f>
        <v>0</v>
      </c>
      <c r="G50" s="519">
        <f aca="true" t="shared" si="12" ref="G50:N50">SUM(G52)</f>
        <v>0</v>
      </c>
      <c r="H50" s="519">
        <f t="shared" si="12"/>
        <v>0</v>
      </c>
      <c r="I50" s="519">
        <f t="shared" si="12"/>
        <v>0</v>
      </c>
      <c r="J50" s="519">
        <f t="shared" si="12"/>
        <v>0</v>
      </c>
      <c r="K50" s="519">
        <f t="shared" si="12"/>
        <v>0</v>
      </c>
      <c r="L50" s="519">
        <f t="shared" si="12"/>
        <v>0</v>
      </c>
      <c r="M50" s="519">
        <f t="shared" si="12"/>
        <v>0</v>
      </c>
      <c r="N50" s="519">
        <f t="shared" si="12"/>
        <v>0</v>
      </c>
      <c r="O50" s="9"/>
      <c r="P50" s="9"/>
    </row>
    <row r="51" spans="1:16" ht="15">
      <c r="A51" s="34"/>
      <c r="B51" s="16"/>
      <c r="C51" s="72"/>
      <c r="D51" s="73"/>
      <c r="E51" s="314" t="s">
        <v>320</v>
      </c>
      <c r="F51" s="525"/>
      <c r="G51" s="525"/>
      <c r="H51" s="525"/>
      <c r="I51" s="525"/>
      <c r="J51" s="525"/>
      <c r="K51" s="525"/>
      <c r="L51" s="525"/>
      <c r="M51" s="525"/>
      <c r="N51" s="525"/>
      <c r="O51" s="12"/>
      <c r="P51" s="12"/>
    </row>
    <row r="52" spans="1:16" ht="15.75" thickBot="1">
      <c r="A52" s="34">
        <v>2211</v>
      </c>
      <c r="B52" s="16" t="s">
        <v>429</v>
      </c>
      <c r="C52" s="72">
        <v>1</v>
      </c>
      <c r="D52" s="73">
        <v>1</v>
      </c>
      <c r="E52" s="314" t="s">
        <v>629</v>
      </c>
      <c r="F52" s="522">
        <f>SUM(G52:H52)</f>
        <v>0</v>
      </c>
      <c r="G52" s="523">
        <v>0</v>
      </c>
      <c r="H52" s="524">
        <v>0</v>
      </c>
      <c r="I52" s="522">
        <f>SUM(J52:K52)</f>
        <v>0</v>
      </c>
      <c r="J52" s="523">
        <v>0</v>
      </c>
      <c r="K52" s="524">
        <v>0</v>
      </c>
      <c r="L52" s="522">
        <f>SUM(M52:N52)</f>
        <v>0</v>
      </c>
      <c r="M52" s="523">
        <v>0</v>
      </c>
      <c r="N52" s="524">
        <v>0</v>
      </c>
      <c r="O52" s="9"/>
      <c r="P52" s="9"/>
    </row>
    <row r="53" spans="1:16" ht="15">
      <c r="A53" s="34">
        <v>2220</v>
      </c>
      <c r="B53" s="16" t="s">
        <v>429</v>
      </c>
      <c r="C53" s="72">
        <v>2</v>
      </c>
      <c r="D53" s="73">
        <v>0</v>
      </c>
      <c r="E53" s="314" t="s">
        <v>630</v>
      </c>
      <c r="F53" s="519">
        <f>SUM(F55)</f>
        <v>0</v>
      </c>
      <c r="G53" s="519">
        <f aca="true" t="shared" si="13" ref="G53:N53">SUM(G55)</f>
        <v>0</v>
      </c>
      <c r="H53" s="519">
        <f t="shared" si="13"/>
        <v>0</v>
      </c>
      <c r="I53" s="519">
        <f t="shared" si="13"/>
        <v>0</v>
      </c>
      <c r="J53" s="519">
        <f t="shared" si="13"/>
        <v>0</v>
      </c>
      <c r="K53" s="519">
        <f t="shared" si="13"/>
        <v>0</v>
      </c>
      <c r="L53" s="519">
        <f t="shared" si="13"/>
        <v>0</v>
      </c>
      <c r="M53" s="519">
        <f t="shared" si="13"/>
        <v>0</v>
      </c>
      <c r="N53" s="519">
        <f t="shared" si="13"/>
        <v>0</v>
      </c>
      <c r="O53" s="9"/>
      <c r="P53" s="9"/>
    </row>
    <row r="54" spans="1:16" ht="15">
      <c r="A54" s="34"/>
      <c r="B54" s="16"/>
      <c r="C54" s="72"/>
      <c r="D54" s="73"/>
      <c r="E54" s="314" t="s">
        <v>320</v>
      </c>
      <c r="F54" s="525"/>
      <c r="G54" s="525"/>
      <c r="H54" s="525"/>
      <c r="I54" s="525"/>
      <c r="J54" s="525"/>
      <c r="K54" s="525"/>
      <c r="L54" s="525"/>
      <c r="M54" s="525"/>
      <c r="N54" s="525"/>
      <c r="O54" s="12"/>
      <c r="P54" s="12"/>
    </row>
    <row r="55" spans="1:16" ht="15.75" thickBot="1">
      <c r="A55" s="34">
        <v>2221</v>
      </c>
      <c r="B55" s="16" t="s">
        <v>429</v>
      </c>
      <c r="C55" s="72">
        <v>2</v>
      </c>
      <c r="D55" s="73">
        <v>1</v>
      </c>
      <c r="E55" s="314" t="s">
        <v>631</v>
      </c>
      <c r="F55" s="522">
        <f>SUM(G55:H55)</f>
        <v>0</v>
      </c>
      <c r="G55" s="523">
        <v>0</v>
      </c>
      <c r="H55" s="524">
        <v>0</v>
      </c>
      <c r="I55" s="522">
        <f>SUM(J55:K55)</f>
        <v>0</v>
      </c>
      <c r="J55" s="523">
        <v>0</v>
      </c>
      <c r="K55" s="524">
        <v>0</v>
      </c>
      <c r="L55" s="522">
        <f>SUM(M55:N55)</f>
        <v>0</v>
      </c>
      <c r="M55" s="523">
        <v>0</v>
      </c>
      <c r="N55" s="524">
        <v>0</v>
      </c>
      <c r="O55" s="9"/>
      <c r="P55" s="9"/>
    </row>
    <row r="56" spans="1:16" ht="15">
      <c r="A56" s="34">
        <v>2230</v>
      </c>
      <c r="B56" s="16" t="s">
        <v>429</v>
      </c>
      <c r="C56" s="72">
        <v>3</v>
      </c>
      <c r="D56" s="73">
        <v>0</v>
      </c>
      <c r="E56" s="314" t="s">
        <v>632</v>
      </c>
      <c r="F56" s="519">
        <f>SUM(F58)</f>
        <v>0</v>
      </c>
      <c r="G56" s="519">
        <f aca="true" t="shared" si="14" ref="G56:N56">SUM(G58)</f>
        <v>0</v>
      </c>
      <c r="H56" s="519">
        <f t="shared" si="14"/>
        <v>0</v>
      </c>
      <c r="I56" s="519">
        <f t="shared" si="14"/>
        <v>0</v>
      </c>
      <c r="J56" s="519">
        <f t="shared" si="14"/>
        <v>0</v>
      </c>
      <c r="K56" s="519">
        <f t="shared" si="14"/>
        <v>0</v>
      </c>
      <c r="L56" s="519">
        <f t="shared" si="14"/>
        <v>0</v>
      </c>
      <c r="M56" s="519">
        <f t="shared" si="14"/>
        <v>0</v>
      </c>
      <c r="N56" s="519">
        <f t="shared" si="14"/>
        <v>0</v>
      </c>
      <c r="O56" s="9"/>
      <c r="P56" s="9"/>
    </row>
    <row r="57" spans="1:16" ht="15">
      <c r="A57" s="34"/>
      <c r="B57" s="16"/>
      <c r="C57" s="72"/>
      <c r="D57" s="73"/>
      <c r="E57" s="314" t="s">
        <v>320</v>
      </c>
      <c r="F57" s="525"/>
      <c r="G57" s="525"/>
      <c r="H57" s="525"/>
      <c r="I57" s="525"/>
      <c r="J57" s="525"/>
      <c r="K57" s="525"/>
      <c r="L57" s="525"/>
      <c r="M57" s="525"/>
      <c r="N57" s="525"/>
      <c r="O57" s="12"/>
      <c r="P57" s="12"/>
    </row>
    <row r="58" spans="1:16" ht="72.75" thickBot="1">
      <c r="A58" s="34">
        <v>2231</v>
      </c>
      <c r="B58" s="16" t="s">
        <v>429</v>
      </c>
      <c r="C58" s="72">
        <v>3</v>
      </c>
      <c r="D58" s="73">
        <v>1</v>
      </c>
      <c r="E58" s="314" t="s">
        <v>633</v>
      </c>
      <c r="F58" s="317">
        <f>SUM(G58:H58)</f>
        <v>0</v>
      </c>
      <c r="G58" s="318">
        <v>0</v>
      </c>
      <c r="H58" s="319">
        <v>0</v>
      </c>
      <c r="I58" s="317">
        <f>SUM(J58:K58)</f>
        <v>0</v>
      </c>
      <c r="J58" s="318">
        <v>0</v>
      </c>
      <c r="K58" s="319">
        <v>0</v>
      </c>
      <c r="L58" s="317">
        <f>SUM(M58:N58)</f>
        <v>0</v>
      </c>
      <c r="M58" s="318">
        <v>0</v>
      </c>
      <c r="N58" s="319">
        <v>0</v>
      </c>
      <c r="O58" s="9"/>
      <c r="P58" s="9"/>
    </row>
    <row r="59" spans="1:16" ht="108">
      <c r="A59" s="34">
        <v>2240</v>
      </c>
      <c r="B59" s="16" t="s">
        <v>429</v>
      </c>
      <c r="C59" s="72">
        <v>4</v>
      </c>
      <c r="D59" s="73">
        <v>0</v>
      </c>
      <c r="E59" s="314" t="s">
        <v>634</v>
      </c>
      <c r="F59" s="172">
        <f>SUM(F61)</f>
        <v>0</v>
      </c>
      <c r="G59" s="172">
        <f aca="true" t="shared" si="15" ref="G59:N59">SUM(G61)</f>
        <v>0</v>
      </c>
      <c r="H59" s="172">
        <f t="shared" si="15"/>
        <v>0</v>
      </c>
      <c r="I59" s="172">
        <f t="shared" si="15"/>
        <v>0</v>
      </c>
      <c r="J59" s="172">
        <f t="shared" si="15"/>
        <v>0</v>
      </c>
      <c r="K59" s="172">
        <f t="shared" si="15"/>
        <v>0</v>
      </c>
      <c r="L59" s="172">
        <f t="shared" si="15"/>
        <v>0</v>
      </c>
      <c r="M59" s="172">
        <f t="shared" si="15"/>
        <v>0</v>
      </c>
      <c r="N59" s="172">
        <f t="shared" si="15"/>
        <v>0</v>
      </c>
      <c r="O59" s="9"/>
      <c r="P59" s="9"/>
    </row>
    <row r="60" spans="1:16" ht="15">
      <c r="A60" s="34"/>
      <c r="B60" s="72"/>
      <c r="C60" s="72"/>
      <c r="D60" s="73"/>
      <c r="E60" s="314" t="s">
        <v>320</v>
      </c>
      <c r="F60" s="173"/>
      <c r="G60" s="173"/>
      <c r="H60" s="173"/>
      <c r="I60" s="173"/>
      <c r="J60" s="173"/>
      <c r="K60" s="173"/>
      <c r="L60" s="173"/>
      <c r="M60" s="173"/>
      <c r="N60" s="173"/>
      <c r="O60" s="12"/>
      <c r="P60" s="12"/>
    </row>
    <row r="61" spans="1:16" ht="108.75" thickBot="1">
      <c r="A61" s="34">
        <v>2241</v>
      </c>
      <c r="B61" s="16" t="s">
        <v>429</v>
      </c>
      <c r="C61" s="72">
        <v>4</v>
      </c>
      <c r="D61" s="73">
        <v>1</v>
      </c>
      <c r="E61" s="314" t="s">
        <v>634</v>
      </c>
      <c r="F61" s="317">
        <f>SUM(G61:H61)</f>
        <v>0</v>
      </c>
      <c r="G61" s="318">
        <v>0</v>
      </c>
      <c r="H61" s="319">
        <v>0</v>
      </c>
      <c r="I61" s="317">
        <f>SUM(J61:K61)</f>
        <v>0</v>
      </c>
      <c r="J61" s="318">
        <v>0</v>
      </c>
      <c r="K61" s="319">
        <v>0</v>
      </c>
      <c r="L61" s="317">
        <f>SUM(M61:N61)</f>
        <v>0</v>
      </c>
      <c r="M61" s="318">
        <v>0</v>
      </c>
      <c r="N61" s="319">
        <v>0</v>
      </c>
      <c r="O61" s="9"/>
      <c r="P61" s="9"/>
    </row>
    <row r="62" spans="1:16" ht="72">
      <c r="A62" s="34">
        <v>2250</v>
      </c>
      <c r="B62" s="16" t="s">
        <v>429</v>
      </c>
      <c r="C62" s="72">
        <v>5</v>
      </c>
      <c r="D62" s="73">
        <v>0</v>
      </c>
      <c r="E62" s="314" t="s">
        <v>635</v>
      </c>
      <c r="F62" s="172">
        <f>SUM(F64)</f>
        <v>1100.4</v>
      </c>
      <c r="G62" s="172">
        <f aca="true" t="shared" si="16" ref="G62:N62">SUM(G64)</f>
        <v>1100.4</v>
      </c>
      <c r="H62" s="172">
        <f t="shared" si="16"/>
        <v>0</v>
      </c>
      <c r="I62" s="172">
        <f t="shared" si="16"/>
        <v>0</v>
      </c>
      <c r="J62" s="172">
        <f t="shared" si="16"/>
        <v>0</v>
      </c>
      <c r="K62" s="172">
        <f t="shared" si="16"/>
        <v>0</v>
      </c>
      <c r="L62" s="172">
        <f t="shared" si="16"/>
        <v>0</v>
      </c>
      <c r="M62" s="172">
        <f t="shared" si="16"/>
        <v>0</v>
      </c>
      <c r="N62" s="172">
        <f t="shared" si="16"/>
        <v>0</v>
      </c>
      <c r="O62" s="9"/>
      <c r="P62" s="9"/>
    </row>
    <row r="63" spans="1:16" ht="15">
      <c r="A63" s="34"/>
      <c r="B63" s="16"/>
      <c r="C63" s="72"/>
      <c r="D63" s="73"/>
      <c r="E63" s="314" t="s">
        <v>320</v>
      </c>
      <c r="F63" s="173"/>
      <c r="G63" s="173"/>
      <c r="H63" s="173"/>
      <c r="I63" s="173"/>
      <c r="J63" s="173"/>
      <c r="K63" s="173"/>
      <c r="L63" s="173"/>
      <c r="M63" s="173"/>
      <c r="N63" s="173"/>
      <c r="O63" s="12"/>
      <c r="P63" s="12"/>
    </row>
    <row r="64" spans="1:16" ht="72.75" thickBot="1">
      <c r="A64" s="34">
        <v>2251</v>
      </c>
      <c r="B64" s="72" t="s">
        <v>429</v>
      </c>
      <c r="C64" s="72">
        <v>5</v>
      </c>
      <c r="D64" s="73">
        <v>1</v>
      </c>
      <c r="E64" s="314" t="s">
        <v>635</v>
      </c>
      <c r="F64" s="317">
        <f>SUM(G64:H64)</f>
        <v>1100.4</v>
      </c>
      <c r="G64" s="318">
        <v>1100.4</v>
      </c>
      <c r="H64" s="319">
        <v>0</v>
      </c>
      <c r="I64" s="317">
        <f>SUM(J64:K64)</f>
        <v>0</v>
      </c>
      <c r="J64" s="318">
        <v>0</v>
      </c>
      <c r="K64" s="319">
        <v>0</v>
      </c>
      <c r="L64" s="317">
        <f>SUM(M64:N64)</f>
        <v>0</v>
      </c>
      <c r="M64" s="318">
        <v>0</v>
      </c>
      <c r="N64" s="319">
        <v>0</v>
      </c>
      <c r="O64" s="9"/>
      <c r="P64" s="9"/>
    </row>
    <row r="65" spans="1:16" ht="205.5">
      <c r="A65" s="34">
        <v>2300</v>
      </c>
      <c r="B65" s="17" t="s">
        <v>430</v>
      </c>
      <c r="C65" s="72">
        <v>0</v>
      </c>
      <c r="D65" s="73">
        <v>0</v>
      </c>
      <c r="E65" s="314" t="s">
        <v>105</v>
      </c>
      <c r="F65" s="172">
        <f>SUM(F67,F72,F75,F79,F82,F85,F88)</f>
        <v>0</v>
      </c>
      <c r="G65" s="172">
        <f aca="true" t="shared" si="17" ref="G65:N65">SUM(G67,G72,G75,G79,G82,G85,G88)</f>
        <v>0</v>
      </c>
      <c r="H65" s="172">
        <f t="shared" si="17"/>
        <v>0</v>
      </c>
      <c r="I65" s="172">
        <f t="shared" si="17"/>
        <v>0</v>
      </c>
      <c r="J65" s="172">
        <f t="shared" si="17"/>
        <v>0</v>
      </c>
      <c r="K65" s="172">
        <f t="shared" si="17"/>
        <v>0</v>
      </c>
      <c r="L65" s="172">
        <f t="shared" si="17"/>
        <v>0</v>
      </c>
      <c r="M65" s="172">
        <f t="shared" si="17"/>
        <v>0</v>
      </c>
      <c r="N65" s="172">
        <f t="shared" si="17"/>
        <v>0</v>
      </c>
      <c r="O65" s="35"/>
      <c r="P65" s="35"/>
    </row>
    <row r="66" spans="1:16" ht="24">
      <c r="A66" s="37"/>
      <c r="B66" s="16"/>
      <c r="C66" s="333"/>
      <c r="D66" s="334"/>
      <c r="E66" s="314" t="s">
        <v>319</v>
      </c>
      <c r="F66" s="171"/>
      <c r="G66" s="315"/>
      <c r="H66" s="316"/>
      <c r="I66" s="171"/>
      <c r="J66" s="315"/>
      <c r="K66" s="316"/>
      <c r="L66" s="171"/>
      <c r="M66" s="315"/>
      <c r="N66" s="316"/>
      <c r="O66" s="9"/>
      <c r="P66" s="9"/>
    </row>
    <row r="67" spans="1:16" ht="60">
      <c r="A67" s="34">
        <v>2310</v>
      </c>
      <c r="B67" s="17" t="s">
        <v>430</v>
      </c>
      <c r="C67" s="72">
        <v>1</v>
      </c>
      <c r="D67" s="73">
        <v>0</v>
      </c>
      <c r="E67" s="314" t="s">
        <v>176</v>
      </c>
      <c r="F67" s="172">
        <f>SUM(F69:F71)</f>
        <v>0</v>
      </c>
      <c r="G67" s="172">
        <f aca="true" t="shared" si="18" ref="G67:N67">SUM(G69:G71)</f>
        <v>0</v>
      </c>
      <c r="H67" s="172">
        <f t="shared" si="18"/>
        <v>0</v>
      </c>
      <c r="I67" s="172">
        <f t="shared" si="18"/>
        <v>0</v>
      </c>
      <c r="J67" s="172">
        <f t="shared" si="18"/>
        <v>0</v>
      </c>
      <c r="K67" s="172">
        <f t="shared" si="18"/>
        <v>0</v>
      </c>
      <c r="L67" s="172">
        <f t="shared" si="18"/>
        <v>0</v>
      </c>
      <c r="M67" s="172">
        <f t="shared" si="18"/>
        <v>0</v>
      </c>
      <c r="N67" s="172">
        <f t="shared" si="18"/>
        <v>0</v>
      </c>
      <c r="O67" s="9"/>
      <c r="P67" s="9"/>
    </row>
    <row r="68" spans="1:16" ht="15">
      <c r="A68" s="34"/>
      <c r="B68" s="16"/>
      <c r="C68" s="72"/>
      <c r="D68" s="73"/>
      <c r="E68" s="314" t="s">
        <v>320</v>
      </c>
      <c r="F68" s="172"/>
      <c r="G68" s="321"/>
      <c r="H68" s="322"/>
      <c r="I68" s="172"/>
      <c r="J68" s="321"/>
      <c r="K68" s="322"/>
      <c r="L68" s="172"/>
      <c r="M68" s="321"/>
      <c r="N68" s="322"/>
      <c r="O68" s="12"/>
      <c r="P68" s="12"/>
    </row>
    <row r="69" spans="1:16" ht="24.75" thickBot="1">
      <c r="A69" s="34">
        <v>2311</v>
      </c>
      <c r="B69" s="17" t="s">
        <v>430</v>
      </c>
      <c r="C69" s="72">
        <v>1</v>
      </c>
      <c r="D69" s="73">
        <v>1</v>
      </c>
      <c r="E69" s="314" t="s">
        <v>636</v>
      </c>
      <c r="F69" s="317">
        <f>SUM(G69:H69)</f>
        <v>0</v>
      </c>
      <c r="G69" s="318">
        <v>0</v>
      </c>
      <c r="H69" s="319">
        <v>0</v>
      </c>
      <c r="I69" s="317">
        <f>SUM(J69:K69)</f>
        <v>0</v>
      </c>
      <c r="J69" s="318">
        <v>0</v>
      </c>
      <c r="K69" s="319">
        <v>0</v>
      </c>
      <c r="L69" s="317">
        <f>SUM(M69:N69)</f>
        <v>0</v>
      </c>
      <c r="M69" s="318">
        <v>0</v>
      </c>
      <c r="N69" s="319">
        <v>0</v>
      </c>
      <c r="O69" s="9"/>
      <c r="P69" s="9"/>
    </row>
    <row r="70" spans="1:16" ht="36.75" thickBot="1">
      <c r="A70" s="34">
        <v>2312</v>
      </c>
      <c r="B70" s="17" t="s">
        <v>430</v>
      </c>
      <c r="C70" s="72">
        <v>1</v>
      </c>
      <c r="D70" s="73">
        <v>2</v>
      </c>
      <c r="E70" s="314" t="s">
        <v>177</v>
      </c>
      <c r="F70" s="317">
        <f>SUM(G70:H70)</f>
        <v>0</v>
      </c>
      <c r="G70" s="318">
        <v>0</v>
      </c>
      <c r="H70" s="319">
        <v>0</v>
      </c>
      <c r="I70" s="317">
        <f>SUM(J70:K70)</f>
        <v>0</v>
      </c>
      <c r="J70" s="318">
        <v>0</v>
      </c>
      <c r="K70" s="319">
        <v>0</v>
      </c>
      <c r="L70" s="317">
        <f>SUM(M70:N70)</f>
        <v>0</v>
      </c>
      <c r="M70" s="318">
        <v>0</v>
      </c>
      <c r="N70" s="319">
        <v>0</v>
      </c>
      <c r="O70" s="9"/>
      <c r="P70" s="9"/>
    </row>
    <row r="71" spans="1:16" ht="48.75" thickBot="1">
      <c r="A71" s="34">
        <v>2313</v>
      </c>
      <c r="B71" s="17" t="s">
        <v>430</v>
      </c>
      <c r="C71" s="72">
        <v>1</v>
      </c>
      <c r="D71" s="73">
        <v>3</v>
      </c>
      <c r="E71" s="314" t="s">
        <v>178</v>
      </c>
      <c r="F71" s="317">
        <f>SUM(G71:H71)</f>
        <v>0</v>
      </c>
      <c r="G71" s="318">
        <v>0</v>
      </c>
      <c r="H71" s="319">
        <v>0</v>
      </c>
      <c r="I71" s="317">
        <f>SUM(J71:K71)</f>
        <v>0</v>
      </c>
      <c r="J71" s="318">
        <v>0</v>
      </c>
      <c r="K71" s="319">
        <v>0</v>
      </c>
      <c r="L71" s="317">
        <f>SUM(M71:N71)</f>
        <v>0</v>
      </c>
      <c r="M71" s="318">
        <v>0</v>
      </c>
      <c r="N71" s="319">
        <v>0</v>
      </c>
      <c r="O71" s="9"/>
      <c r="P71" s="9"/>
    </row>
    <row r="72" spans="1:16" ht="48">
      <c r="A72" s="34">
        <v>2320</v>
      </c>
      <c r="B72" s="17" t="s">
        <v>430</v>
      </c>
      <c r="C72" s="72">
        <v>2</v>
      </c>
      <c r="D72" s="73">
        <v>0</v>
      </c>
      <c r="E72" s="314" t="s">
        <v>179</v>
      </c>
      <c r="F72" s="172">
        <f>SUM(F74)</f>
        <v>0</v>
      </c>
      <c r="G72" s="172">
        <f aca="true" t="shared" si="19" ref="G72:N72">SUM(G74)</f>
        <v>0</v>
      </c>
      <c r="H72" s="172">
        <f t="shared" si="19"/>
        <v>0</v>
      </c>
      <c r="I72" s="172">
        <f t="shared" si="19"/>
        <v>0</v>
      </c>
      <c r="J72" s="172">
        <f t="shared" si="19"/>
        <v>0</v>
      </c>
      <c r="K72" s="172">
        <f t="shared" si="19"/>
        <v>0</v>
      </c>
      <c r="L72" s="172">
        <f t="shared" si="19"/>
        <v>0</v>
      </c>
      <c r="M72" s="172">
        <f t="shared" si="19"/>
        <v>0</v>
      </c>
      <c r="N72" s="172">
        <f t="shared" si="19"/>
        <v>0</v>
      </c>
      <c r="O72" s="9"/>
      <c r="P72" s="9"/>
    </row>
    <row r="73" spans="1:16" ht="15">
      <c r="A73" s="34"/>
      <c r="B73" s="16"/>
      <c r="C73" s="72"/>
      <c r="D73" s="73"/>
      <c r="E73" s="314" t="s">
        <v>320</v>
      </c>
      <c r="F73" s="173"/>
      <c r="G73" s="173"/>
      <c r="H73" s="173"/>
      <c r="I73" s="173"/>
      <c r="J73" s="173"/>
      <c r="K73" s="173"/>
      <c r="L73" s="173"/>
      <c r="M73" s="173"/>
      <c r="N73" s="173"/>
      <c r="O73" s="12"/>
      <c r="P73" s="12"/>
    </row>
    <row r="74" spans="1:16" ht="48.75" thickBot="1">
      <c r="A74" s="34">
        <v>2321</v>
      </c>
      <c r="B74" s="17" t="s">
        <v>430</v>
      </c>
      <c r="C74" s="72">
        <v>2</v>
      </c>
      <c r="D74" s="73">
        <v>1</v>
      </c>
      <c r="E74" s="314" t="s">
        <v>180</v>
      </c>
      <c r="F74" s="317">
        <f>SUM(G74:H74)</f>
        <v>0</v>
      </c>
      <c r="G74" s="318">
        <v>0</v>
      </c>
      <c r="H74" s="319">
        <v>0</v>
      </c>
      <c r="I74" s="317">
        <f>SUM(J74:K74)</f>
        <v>0</v>
      </c>
      <c r="J74" s="318">
        <v>0</v>
      </c>
      <c r="K74" s="319">
        <v>0</v>
      </c>
      <c r="L74" s="317">
        <f>SUM(M74:N74)</f>
        <v>0</v>
      </c>
      <c r="M74" s="318">
        <v>0</v>
      </c>
      <c r="N74" s="319">
        <v>0</v>
      </c>
      <c r="O74" s="9"/>
      <c r="P74" s="9"/>
    </row>
    <row r="75" spans="1:16" ht="96">
      <c r="A75" s="34">
        <v>2330</v>
      </c>
      <c r="B75" s="17" t="s">
        <v>430</v>
      </c>
      <c r="C75" s="72">
        <v>3</v>
      </c>
      <c r="D75" s="73">
        <v>0</v>
      </c>
      <c r="E75" s="314" t="s">
        <v>181</v>
      </c>
      <c r="F75" s="172">
        <f>SUM(F77:F78)</f>
        <v>0</v>
      </c>
      <c r="G75" s="172">
        <f aca="true" t="shared" si="20" ref="G75:N75">SUM(G77:G78)</f>
        <v>0</v>
      </c>
      <c r="H75" s="172">
        <f t="shared" si="20"/>
        <v>0</v>
      </c>
      <c r="I75" s="172">
        <f t="shared" si="20"/>
        <v>0</v>
      </c>
      <c r="J75" s="172">
        <f t="shared" si="20"/>
        <v>0</v>
      </c>
      <c r="K75" s="172">
        <f t="shared" si="20"/>
        <v>0</v>
      </c>
      <c r="L75" s="172">
        <f t="shared" si="20"/>
        <v>0</v>
      </c>
      <c r="M75" s="172">
        <f t="shared" si="20"/>
        <v>0</v>
      </c>
      <c r="N75" s="172">
        <f t="shared" si="20"/>
        <v>0</v>
      </c>
      <c r="O75" s="9"/>
      <c r="P75" s="9"/>
    </row>
    <row r="76" spans="1:16" ht="15">
      <c r="A76" s="34"/>
      <c r="B76" s="16"/>
      <c r="C76" s="72"/>
      <c r="D76" s="73"/>
      <c r="E76" s="314" t="s">
        <v>320</v>
      </c>
      <c r="F76" s="172"/>
      <c r="G76" s="321"/>
      <c r="H76" s="322"/>
      <c r="I76" s="172"/>
      <c r="J76" s="321"/>
      <c r="K76" s="322"/>
      <c r="L76" s="172"/>
      <c r="M76" s="321"/>
      <c r="N76" s="322"/>
      <c r="O76" s="12"/>
      <c r="P76" s="12"/>
    </row>
    <row r="77" spans="1:16" ht="24.75" thickBot="1">
      <c r="A77" s="34">
        <v>2331</v>
      </c>
      <c r="B77" s="17" t="s">
        <v>430</v>
      </c>
      <c r="C77" s="72">
        <v>3</v>
      </c>
      <c r="D77" s="73">
        <v>1</v>
      </c>
      <c r="E77" s="314" t="s">
        <v>637</v>
      </c>
      <c r="F77" s="317">
        <f>SUM(G77:H77)</f>
        <v>0</v>
      </c>
      <c r="G77" s="318">
        <v>0</v>
      </c>
      <c r="H77" s="319">
        <v>0</v>
      </c>
      <c r="I77" s="317">
        <f>SUM(J77:K77)</f>
        <v>0</v>
      </c>
      <c r="J77" s="318">
        <v>0</v>
      </c>
      <c r="K77" s="319">
        <v>0</v>
      </c>
      <c r="L77" s="317">
        <f>SUM(M77:N77)</f>
        <v>0</v>
      </c>
      <c r="M77" s="318">
        <v>0</v>
      </c>
      <c r="N77" s="319">
        <v>0</v>
      </c>
      <c r="O77" s="9"/>
      <c r="P77" s="9"/>
    </row>
    <row r="78" spans="1:16" ht="48.75" thickBot="1">
      <c r="A78" s="34">
        <v>2332</v>
      </c>
      <c r="B78" s="17" t="s">
        <v>430</v>
      </c>
      <c r="C78" s="72">
        <v>3</v>
      </c>
      <c r="D78" s="73">
        <v>2</v>
      </c>
      <c r="E78" s="314" t="s">
        <v>182</v>
      </c>
      <c r="F78" s="317">
        <f>SUM(G78:H78)</f>
        <v>0</v>
      </c>
      <c r="G78" s="318">
        <v>0</v>
      </c>
      <c r="H78" s="319">
        <v>0</v>
      </c>
      <c r="I78" s="317">
        <f>SUM(J78:K78)</f>
        <v>0</v>
      </c>
      <c r="J78" s="318">
        <v>0</v>
      </c>
      <c r="K78" s="319">
        <v>0</v>
      </c>
      <c r="L78" s="317">
        <f>SUM(M78:N78)</f>
        <v>0</v>
      </c>
      <c r="M78" s="318">
        <v>0</v>
      </c>
      <c r="N78" s="319">
        <v>0</v>
      </c>
      <c r="O78" s="9"/>
      <c r="P78" s="9"/>
    </row>
    <row r="79" spans="1:16" ht="24">
      <c r="A79" s="34">
        <v>2340</v>
      </c>
      <c r="B79" s="17" t="s">
        <v>430</v>
      </c>
      <c r="C79" s="72">
        <v>4</v>
      </c>
      <c r="D79" s="73">
        <v>0</v>
      </c>
      <c r="E79" s="314" t="s">
        <v>183</v>
      </c>
      <c r="F79" s="172">
        <f>SUM(F81)</f>
        <v>0</v>
      </c>
      <c r="G79" s="172">
        <f aca="true" t="shared" si="21" ref="G79:N79">SUM(G81)</f>
        <v>0</v>
      </c>
      <c r="H79" s="172">
        <f t="shared" si="21"/>
        <v>0</v>
      </c>
      <c r="I79" s="172">
        <f t="shared" si="21"/>
        <v>0</v>
      </c>
      <c r="J79" s="172">
        <f t="shared" si="21"/>
        <v>0</v>
      </c>
      <c r="K79" s="172">
        <f t="shared" si="21"/>
        <v>0</v>
      </c>
      <c r="L79" s="172">
        <f t="shared" si="21"/>
        <v>0</v>
      </c>
      <c r="M79" s="172">
        <f t="shared" si="21"/>
        <v>0</v>
      </c>
      <c r="N79" s="172">
        <f t="shared" si="21"/>
        <v>0</v>
      </c>
      <c r="O79" s="9"/>
      <c r="P79" s="9"/>
    </row>
    <row r="80" spans="1:16" ht="15">
      <c r="A80" s="34"/>
      <c r="B80" s="16"/>
      <c r="C80" s="72"/>
      <c r="D80" s="73"/>
      <c r="E80" s="314" t="s">
        <v>320</v>
      </c>
      <c r="F80" s="173"/>
      <c r="G80" s="173"/>
      <c r="H80" s="173"/>
      <c r="I80" s="173"/>
      <c r="J80" s="173"/>
      <c r="K80" s="173"/>
      <c r="L80" s="173"/>
      <c r="M80" s="173"/>
      <c r="N80" s="173"/>
      <c r="O80" s="12"/>
      <c r="P80" s="12"/>
    </row>
    <row r="81" spans="1:16" ht="24.75" thickBot="1">
      <c r="A81" s="34">
        <v>2341</v>
      </c>
      <c r="B81" s="17" t="s">
        <v>430</v>
      </c>
      <c r="C81" s="72">
        <v>4</v>
      </c>
      <c r="D81" s="73">
        <v>1</v>
      </c>
      <c r="E81" s="314" t="s">
        <v>183</v>
      </c>
      <c r="F81" s="317">
        <f>SUM(G81:H81)</f>
        <v>0</v>
      </c>
      <c r="G81" s="318">
        <v>0</v>
      </c>
      <c r="H81" s="319">
        <v>0</v>
      </c>
      <c r="I81" s="317">
        <f>SUM(J81:K81)</f>
        <v>0</v>
      </c>
      <c r="J81" s="318">
        <v>0</v>
      </c>
      <c r="K81" s="319">
        <v>0</v>
      </c>
      <c r="L81" s="317">
        <f>SUM(M81:N81)</f>
        <v>0</v>
      </c>
      <c r="M81" s="318">
        <v>0</v>
      </c>
      <c r="N81" s="319">
        <v>0</v>
      </c>
      <c r="O81" s="9"/>
      <c r="P81" s="9"/>
    </row>
    <row r="82" spans="1:16" ht="24">
      <c r="A82" s="34">
        <v>2350</v>
      </c>
      <c r="B82" s="17" t="s">
        <v>430</v>
      </c>
      <c r="C82" s="72">
        <v>5</v>
      </c>
      <c r="D82" s="73">
        <v>0</v>
      </c>
      <c r="E82" s="314" t="s">
        <v>638</v>
      </c>
      <c r="F82" s="172">
        <f>SUM(F84)</f>
        <v>0</v>
      </c>
      <c r="G82" s="172">
        <f aca="true" t="shared" si="22" ref="G82:N82">SUM(G84)</f>
        <v>0</v>
      </c>
      <c r="H82" s="172">
        <f t="shared" si="22"/>
        <v>0</v>
      </c>
      <c r="I82" s="172">
        <f t="shared" si="22"/>
        <v>0</v>
      </c>
      <c r="J82" s="172">
        <f t="shared" si="22"/>
        <v>0</v>
      </c>
      <c r="K82" s="172">
        <f t="shared" si="22"/>
        <v>0</v>
      </c>
      <c r="L82" s="172">
        <f t="shared" si="22"/>
        <v>0</v>
      </c>
      <c r="M82" s="172">
        <f t="shared" si="22"/>
        <v>0</v>
      </c>
      <c r="N82" s="172">
        <f t="shared" si="22"/>
        <v>0</v>
      </c>
      <c r="O82" s="9"/>
      <c r="P82" s="9"/>
    </row>
    <row r="83" spans="1:16" ht="15">
      <c r="A83" s="34"/>
      <c r="B83" s="16"/>
      <c r="C83" s="72"/>
      <c r="D83" s="73"/>
      <c r="E83" s="314" t="s">
        <v>320</v>
      </c>
      <c r="F83" s="173"/>
      <c r="G83" s="173"/>
      <c r="H83" s="173"/>
      <c r="I83" s="173"/>
      <c r="J83" s="173"/>
      <c r="K83" s="173"/>
      <c r="L83" s="173"/>
      <c r="M83" s="173"/>
      <c r="N83" s="173"/>
      <c r="O83" s="12"/>
      <c r="P83" s="12"/>
    </row>
    <row r="84" spans="1:16" ht="24.75" thickBot="1">
      <c r="A84" s="34">
        <v>2351</v>
      </c>
      <c r="B84" s="17" t="s">
        <v>430</v>
      </c>
      <c r="C84" s="72">
        <v>5</v>
      </c>
      <c r="D84" s="73">
        <v>1</v>
      </c>
      <c r="E84" s="314" t="s">
        <v>639</v>
      </c>
      <c r="F84" s="317">
        <f>SUM(G84:H84)</f>
        <v>0</v>
      </c>
      <c r="G84" s="318">
        <v>0</v>
      </c>
      <c r="H84" s="319">
        <v>0</v>
      </c>
      <c r="I84" s="317">
        <f>SUM(J84:K84)</f>
        <v>0</v>
      </c>
      <c r="J84" s="318">
        <v>0</v>
      </c>
      <c r="K84" s="319">
        <v>0</v>
      </c>
      <c r="L84" s="317">
        <f>SUM(M84:N84)</f>
        <v>0</v>
      </c>
      <c r="M84" s="318">
        <v>0</v>
      </c>
      <c r="N84" s="319">
        <v>0</v>
      </c>
      <c r="O84" s="9"/>
      <c r="P84" s="9"/>
    </row>
    <row r="85" spans="1:16" ht="156">
      <c r="A85" s="34">
        <v>2360</v>
      </c>
      <c r="B85" s="17" t="s">
        <v>430</v>
      </c>
      <c r="C85" s="72">
        <v>6</v>
      </c>
      <c r="D85" s="73">
        <v>0</v>
      </c>
      <c r="E85" s="314" t="s">
        <v>349</v>
      </c>
      <c r="F85" s="172">
        <f>SUM(F87)</f>
        <v>0</v>
      </c>
      <c r="G85" s="172">
        <f aca="true" t="shared" si="23" ref="G85:N85">SUM(G87)</f>
        <v>0</v>
      </c>
      <c r="H85" s="172">
        <f t="shared" si="23"/>
        <v>0</v>
      </c>
      <c r="I85" s="172">
        <f t="shared" si="23"/>
        <v>0</v>
      </c>
      <c r="J85" s="172">
        <f t="shared" si="23"/>
        <v>0</v>
      </c>
      <c r="K85" s="172">
        <f t="shared" si="23"/>
        <v>0</v>
      </c>
      <c r="L85" s="172">
        <f t="shared" si="23"/>
        <v>0</v>
      </c>
      <c r="M85" s="172">
        <f t="shared" si="23"/>
        <v>0</v>
      </c>
      <c r="N85" s="172">
        <f t="shared" si="23"/>
        <v>0</v>
      </c>
      <c r="O85" s="9"/>
      <c r="P85" s="9"/>
    </row>
    <row r="86" spans="1:16" ht="15">
      <c r="A86" s="34"/>
      <c r="B86" s="16"/>
      <c r="C86" s="72"/>
      <c r="D86" s="73"/>
      <c r="E86" s="314" t="s">
        <v>320</v>
      </c>
      <c r="F86" s="173"/>
      <c r="G86" s="173"/>
      <c r="H86" s="173"/>
      <c r="I86" s="173"/>
      <c r="J86" s="173"/>
      <c r="K86" s="173"/>
      <c r="L86" s="173"/>
      <c r="M86" s="173"/>
      <c r="N86" s="173"/>
      <c r="O86" s="12"/>
      <c r="P86" s="12"/>
    </row>
    <row r="87" spans="1:16" ht="156.75" thickBot="1">
      <c r="A87" s="34">
        <v>2361</v>
      </c>
      <c r="B87" s="17" t="s">
        <v>430</v>
      </c>
      <c r="C87" s="72">
        <v>6</v>
      </c>
      <c r="D87" s="73">
        <v>1</v>
      </c>
      <c r="E87" s="314" t="s">
        <v>349</v>
      </c>
      <c r="F87" s="317">
        <f>SUM(G87:H87)</f>
        <v>0</v>
      </c>
      <c r="G87" s="318">
        <v>0</v>
      </c>
      <c r="H87" s="319">
        <v>0</v>
      </c>
      <c r="I87" s="317">
        <f>SUM(J87:K87)</f>
        <v>0</v>
      </c>
      <c r="J87" s="318">
        <v>0</v>
      </c>
      <c r="K87" s="319">
        <v>0</v>
      </c>
      <c r="L87" s="317">
        <f>SUM(M87:N87)</f>
        <v>0</v>
      </c>
      <c r="M87" s="318">
        <v>0</v>
      </c>
      <c r="N87" s="319">
        <v>0</v>
      </c>
      <c r="O87" s="9"/>
      <c r="P87" s="9"/>
    </row>
    <row r="88" spans="1:16" ht="108">
      <c r="A88" s="34">
        <v>2370</v>
      </c>
      <c r="B88" s="17" t="s">
        <v>430</v>
      </c>
      <c r="C88" s="72">
        <v>7</v>
      </c>
      <c r="D88" s="73">
        <v>0</v>
      </c>
      <c r="E88" s="314" t="s">
        <v>350</v>
      </c>
      <c r="F88" s="172">
        <f>SUM(F90)</f>
        <v>0</v>
      </c>
      <c r="G88" s="172">
        <f aca="true" t="shared" si="24" ref="G88:N88">SUM(G90)</f>
        <v>0</v>
      </c>
      <c r="H88" s="172">
        <f t="shared" si="24"/>
        <v>0</v>
      </c>
      <c r="I88" s="172">
        <f t="shared" si="24"/>
        <v>0</v>
      </c>
      <c r="J88" s="172">
        <f t="shared" si="24"/>
        <v>0</v>
      </c>
      <c r="K88" s="172">
        <f t="shared" si="24"/>
        <v>0</v>
      </c>
      <c r="L88" s="172">
        <f t="shared" si="24"/>
        <v>0</v>
      </c>
      <c r="M88" s="172">
        <f t="shared" si="24"/>
        <v>0</v>
      </c>
      <c r="N88" s="172">
        <f t="shared" si="24"/>
        <v>0</v>
      </c>
      <c r="O88" s="9"/>
      <c r="P88" s="9"/>
    </row>
    <row r="89" spans="1:16" ht="15">
      <c r="A89" s="34"/>
      <c r="B89" s="16"/>
      <c r="C89" s="72"/>
      <c r="D89" s="73"/>
      <c r="E89" s="314" t="s">
        <v>320</v>
      </c>
      <c r="F89" s="173"/>
      <c r="G89" s="173"/>
      <c r="H89" s="173"/>
      <c r="I89" s="173"/>
      <c r="J89" s="173"/>
      <c r="K89" s="173"/>
      <c r="L89" s="173"/>
      <c r="M89" s="173"/>
      <c r="N89" s="173"/>
      <c r="O89" s="12"/>
      <c r="P89" s="12"/>
    </row>
    <row r="90" spans="1:16" ht="108.75" thickBot="1">
      <c r="A90" s="34">
        <v>2371</v>
      </c>
      <c r="B90" s="17" t="s">
        <v>430</v>
      </c>
      <c r="C90" s="72">
        <v>7</v>
      </c>
      <c r="D90" s="73">
        <v>1</v>
      </c>
      <c r="E90" s="314" t="s">
        <v>351</v>
      </c>
      <c r="F90" s="317">
        <f>SUM(G90:H90)</f>
        <v>0</v>
      </c>
      <c r="G90" s="318">
        <v>0</v>
      </c>
      <c r="H90" s="319">
        <v>0</v>
      </c>
      <c r="I90" s="317">
        <f>SUM(J90:K90)</f>
        <v>0</v>
      </c>
      <c r="J90" s="318">
        <v>0</v>
      </c>
      <c r="K90" s="319">
        <v>0</v>
      </c>
      <c r="L90" s="317">
        <f>SUM(M90:N90)</f>
        <v>0</v>
      </c>
      <c r="M90" s="318">
        <v>0</v>
      </c>
      <c r="N90" s="319">
        <v>0</v>
      </c>
      <c r="O90" s="9"/>
      <c r="P90" s="9"/>
    </row>
    <row r="91" spans="1:16" ht="157.5">
      <c r="A91" s="34">
        <v>2400</v>
      </c>
      <c r="B91" s="17" t="s">
        <v>432</v>
      </c>
      <c r="C91" s="72">
        <v>0</v>
      </c>
      <c r="D91" s="73">
        <v>0</v>
      </c>
      <c r="E91" s="314" t="s">
        <v>99</v>
      </c>
      <c r="F91" s="172">
        <f>SUM(F93,F97,F103,F111,F116,F123,F126,F132,F141)</f>
        <v>75200</v>
      </c>
      <c r="G91" s="172">
        <f aca="true" t="shared" si="25" ref="G91:N91">SUM(G93,G97,G103,G111,G116,G123,G126,G132,G141)</f>
        <v>186200</v>
      </c>
      <c r="H91" s="172">
        <f t="shared" si="25"/>
        <v>-111000</v>
      </c>
      <c r="I91" s="172">
        <f t="shared" si="25"/>
        <v>422223.95999999996</v>
      </c>
      <c r="J91" s="172">
        <f t="shared" si="25"/>
        <v>317456.6</v>
      </c>
      <c r="K91" s="172">
        <f t="shared" si="25"/>
        <v>104767.35999999999</v>
      </c>
      <c r="L91" s="172">
        <f t="shared" si="25"/>
        <v>441803.58499999996</v>
      </c>
      <c r="M91" s="172">
        <f t="shared" si="25"/>
        <v>317088.596</v>
      </c>
      <c r="N91" s="172">
        <f t="shared" si="25"/>
        <v>124714.989</v>
      </c>
      <c r="O91" s="35"/>
      <c r="P91" s="35"/>
    </row>
    <row r="92" spans="1:16" ht="24">
      <c r="A92" s="37"/>
      <c r="B92" s="16"/>
      <c r="C92" s="333"/>
      <c r="D92" s="334"/>
      <c r="E92" s="314" t="s">
        <v>319</v>
      </c>
      <c r="F92" s="171"/>
      <c r="G92" s="315"/>
      <c r="H92" s="316"/>
      <c r="I92" s="171"/>
      <c r="J92" s="315"/>
      <c r="K92" s="316"/>
      <c r="L92" s="171"/>
      <c r="M92" s="315"/>
      <c r="N92" s="316"/>
      <c r="O92" s="9"/>
      <c r="P92" s="9"/>
    </row>
    <row r="93" spans="1:16" ht="144">
      <c r="A93" s="34">
        <v>2410</v>
      </c>
      <c r="B93" s="17" t="s">
        <v>432</v>
      </c>
      <c r="C93" s="72">
        <v>1</v>
      </c>
      <c r="D93" s="73">
        <v>0</v>
      </c>
      <c r="E93" s="314" t="s">
        <v>640</v>
      </c>
      <c r="F93" s="172">
        <f>SUM(F95:F96)</f>
        <v>0</v>
      </c>
      <c r="G93" s="172">
        <f aca="true" t="shared" si="26" ref="G93:N93">SUM(G95:G96)</f>
        <v>0</v>
      </c>
      <c r="H93" s="172">
        <f t="shared" si="26"/>
        <v>0</v>
      </c>
      <c r="I93" s="172">
        <f t="shared" si="26"/>
        <v>0</v>
      </c>
      <c r="J93" s="172">
        <f t="shared" si="26"/>
        <v>0</v>
      </c>
      <c r="K93" s="172">
        <f t="shared" si="26"/>
        <v>0</v>
      </c>
      <c r="L93" s="172">
        <f t="shared" si="26"/>
        <v>0</v>
      </c>
      <c r="M93" s="172">
        <f t="shared" si="26"/>
        <v>0</v>
      </c>
      <c r="N93" s="172">
        <f t="shared" si="26"/>
        <v>0</v>
      </c>
      <c r="O93" s="9"/>
      <c r="P93" s="9"/>
    </row>
    <row r="94" spans="1:16" ht="15">
      <c r="A94" s="34"/>
      <c r="B94" s="16"/>
      <c r="C94" s="72"/>
      <c r="D94" s="73"/>
      <c r="E94" s="314" t="s">
        <v>320</v>
      </c>
      <c r="F94" s="172"/>
      <c r="G94" s="321"/>
      <c r="H94" s="322"/>
      <c r="I94" s="172"/>
      <c r="J94" s="321"/>
      <c r="K94" s="322"/>
      <c r="L94" s="172"/>
      <c r="M94" s="321"/>
      <c r="N94" s="322"/>
      <c r="O94" s="12"/>
      <c r="P94" s="12"/>
    </row>
    <row r="95" spans="1:16" ht="120.75" thickBot="1">
      <c r="A95" s="34">
        <v>2411</v>
      </c>
      <c r="B95" s="17" t="s">
        <v>432</v>
      </c>
      <c r="C95" s="72">
        <v>1</v>
      </c>
      <c r="D95" s="73">
        <v>1</v>
      </c>
      <c r="E95" s="314" t="s">
        <v>641</v>
      </c>
      <c r="F95" s="317">
        <f>SUM(G95:H95)</f>
        <v>0</v>
      </c>
      <c r="G95" s="318">
        <v>0</v>
      </c>
      <c r="H95" s="319">
        <v>0</v>
      </c>
      <c r="I95" s="317">
        <f>SUM(J95:K95)</f>
        <v>0</v>
      </c>
      <c r="J95" s="318">
        <v>0</v>
      </c>
      <c r="K95" s="319">
        <v>0</v>
      </c>
      <c r="L95" s="317">
        <f>SUM(M95:N95)</f>
        <v>0</v>
      </c>
      <c r="M95" s="318">
        <v>0</v>
      </c>
      <c r="N95" s="319">
        <v>0</v>
      </c>
      <c r="O95" s="9"/>
      <c r="P95" s="9"/>
    </row>
    <row r="96" spans="1:16" ht="96.75" thickBot="1">
      <c r="A96" s="34">
        <v>2412</v>
      </c>
      <c r="B96" s="17" t="s">
        <v>432</v>
      </c>
      <c r="C96" s="72">
        <v>1</v>
      </c>
      <c r="D96" s="73">
        <v>2</v>
      </c>
      <c r="E96" s="314" t="s">
        <v>642</v>
      </c>
      <c r="F96" s="317">
        <f>SUM(G96:H96)</f>
        <v>0</v>
      </c>
      <c r="G96" s="318">
        <v>0</v>
      </c>
      <c r="H96" s="319">
        <v>0</v>
      </c>
      <c r="I96" s="317">
        <f>SUM(J96:K96)</f>
        <v>0</v>
      </c>
      <c r="J96" s="318">
        <v>0</v>
      </c>
      <c r="K96" s="319">
        <v>0</v>
      </c>
      <c r="L96" s="317">
        <f>SUM(M96:N96)</f>
        <v>0</v>
      </c>
      <c r="M96" s="318">
        <v>0</v>
      </c>
      <c r="N96" s="319">
        <v>0</v>
      </c>
      <c r="O96" s="9"/>
      <c r="P96" s="9"/>
    </row>
    <row r="97" spans="1:16" ht="132">
      <c r="A97" s="34">
        <v>2420</v>
      </c>
      <c r="B97" s="17" t="s">
        <v>432</v>
      </c>
      <c r="C97" s="72">
        <v>2</v>
      </c>
      <c r="D97" s="73">
        <v>0</v>
      </c>
      <c r="E97" s="314" t="s">
        <v>643</v>
      </c>
      <c r="F97" s="172">
        <f>SUM(F99:F102)</f>
        <v>0</v>
      </c>
      <c r="G97" s="172">
        <f aca="true" t="shared" si="27" ref="G97:N97">SUM(G99:G102)</f>
        <v>0</v>
      </c>
      <c r="H97" s="172">
        <f t="shared" si="27"/>
        <v>0</v>
      </c>
      <c r="I97" s="172">
        <f t="shared" si="27"/>
        <v>0</v>
      </c>
      <c r="J97" s="172">
        <f t="shared" si="27"/>
        <v>0</v>
      </c>
      <c r="K97" s="172">
        <f t="shared" si="27"/>
        <v>0</v>
      </c>
      <c r="L97" s="172">
        <f t="shared" si="27"/>
        <v>0</v>
      </c>
      <c r="M97" s="172">
        <f t="shared" si="27"/>
        <v>0</v>
      </c>
      <c r="N97" s="172">
        <f t="shared" si="27"/>
        <v>0</v>
      </c>
      <c r="O97" s="9"/>
      <c r="P97" s="9"/>
    </row>
    <row r="98" spans="1:16" ht="15">
      <c r="A98" s="34"/>
      <c r="B98" s="16"/>
      <c r="C98" s="72"/>
      <c r="D98" s="73"/>
      <c r="E98" s="314" t="s">
        <v>320</v>
      </c>
      <c r="F98" s="172"/>
      <c r="G98" s="321"/>
      <c r="H98" s="322"/>
      <c r="I98" s="172"/>
      <c r="J98" s="321"/>
      <c r="K98" s="322"/>
      <c r="L98" s="172"/>
      <c r="M98" s="321"/>
      <c r="N98" s="322"/>
      <c r="O98" s="12"/>
      <c r="P98" s="12"/>
    </row>
    <row r="99" spans="1:16" ht="36.75" thickBot="1">
      <c r="A99" s="34">
        <v>2421</v>
      </c>
      <c r="B99" s="17" t="s">
        <v>432</v>
      </c>
      <c r="C99" s="72">
        <v>2</v>
      </c>
      <c r="D99" s="73">
        <v>1</v>
      </c>
      <c r="E99" s="314" t="s">
        <v>644</v>
      </c>
      <c r="F99" s="317">
        <f>SUM(G99:H99)</f>
        <v>0</v>
      </c>
      <c r="G99" s="318">
        <v>0</v>
      </c>
      <c r="H99" s="319">
        <v>0</v>
      </c>
      <c r="I99" s="317">
        <f>SUM(J99:K99)</f>
        <v>0</v>
      </c>
      <c r="J99" s="318">
        <v>0</v>
      </c>
      <c r="K99" s="319">
        <v>0</v>
      </c>
      <c r="L99" s="317">
        <f>SUM(M99:N99)</f>
        <v>0</v>
      </c>
      <c r="M99" s="318">
        <v>0</v>
      </c>
      <c r="N99" s="319">
        <v>0</v>
      </c>
      <c r="O99" s="9"/>
      <c r="P99" s="9"/>
    </row>
    <row r="100" spans="1:16" ht="48.75" thickBot="1">
      <c r="A100" s="34">
        <v>2422</v>
      </c>
      <c r="B100" s="17" t="s">
        <v>432</v>
      </c>
      <c r="C100" s="72">
        <v>2</v>
      </c>
      <c r="D100" s="73">
        <v>2</v>
      </c>
      <c r="E100" s="314" t="s">
        <v>645</v>
      </c>
      <c r="F100" s="317">
        <f>SUM(G100:H100)</f>
        <v>0</v>
      </c>
      <c r="G100" s="318">
        <v>0</v>
      </c>
      <c r="H100" s="319">
        <v>0</v>
      </c>
      <c r="I100" s="317">
        <f>SUM(J100:K100)</f>
        <v>0</v>
      </c>
      <c r="J100" s="318">
        <v>0</v>
      </c>
      <c r="K100" s="319">
        <v>0</v>
      </c>
      <c r="L100" s="317">
        <f>SUM(M100:N100)</f>
        <v>0</v>
      </c>
      <c r="M100" s="318">
        <v>0</v>
      </c>
      <c r="N100" s="319">
        <v>0</v>
      </c>
      <c r="O100" s="9"/>
      <c r="P100" s="9"/>
    </row>
    <row r="101" spans="1:16" ht="48.75" thickBot="1">
      <c r="A101" s="34">
        <v>2423</v>
      </c>
      <c r="B101" s="17" t="s">
        <v>432</v>
      </c>
      <c r="C101" s="72">
        <v>2</v>
      </c>
      <c r="D101" s="73">
        <v>3</v>
      </c>
      <c r="E101" s="314" t="s">
        <v>646</v>
      </c>
      <c r="F101" s="317">
        <f>SUM(G101:H101)</f>
        <v>0</v>
      </c>
      <c r="G101" s="318">
        <v>0</v>
      </c>
      <c r="H101" s="319">
        <v>0</v>
      </c>
      <c r="I101" s="317">
        <f>SUM(J101:K101)</f>
        <v>0</v>
      </c>
      <c r="J101" s="318">
        <v>0</v>
      </c>
      <c r="K101" s="319">
        <v>0</v>
      </c>
      <c r="L101" s="317">
        <f>SUM(M101:N101)</f>
        <v>0</v>
      </c>
      <c r="M101" s="318">
        <v>0</v>
      </c>
      <c r="N101" s="319">
        <v>0</v>
      </c>
      <c r="O101" s="9"/>
      <c r="P101" s="9"/>
    </row>
    <row r="102" spans="1:16" ht="15.75" thickBot="1">
      <c r="A102" s="34">
        <v>2424</v>
      </c>
      <c r="B102" s="17" t="s">
        <v>432</v>
      </c>
      <c r="C102" s="72">
        <v>2</v>
      </c>
      <c r="D102" s="73">
        <v>4</v>
      </c>
      <c r="E102" s="314" t="s">
        <v>433</v>
      </c>
      <c r="F102" s="317">
        <f>SUM(G102:H102)</f>
        <v>0</v>
      </c>
      <c r="G102" s="318">
        <v>0</v>
      </c>
      <c r="H102" s="319">
        <v>0</v>
      </c>
      <c r="I102" s="317">
        <f>SUM(J102:K102)</f>
        <v>0</v>
      </c>
      <c r="J102" s="318">
        <v>0</v>
      </c>
      <c r="K102" s="319">
        <v>0</v>
      </c>
      <c r="L102" s="317">
        <f>SUM(M102:N102)</f>
        <v>0</v>
      </c>
      <c r="M102" s="318">
        <v>0</v>
      </c>
      <c r="N102" s="319">
        <v>0</v>
      </c>
      <c r="O102" s="9"/>
      <c r="P102" s="9"/>
    </row>
    <row r="103" spans="1:16" ht="48">
      <c r="A103" s="34">
        <v>2430</v>
      </c>
      <c r="B103" s="17" t="s">
        <v>432</v>
      </c>
      <c r="C103" s="72">
        <v>3</v>
      </c>
      <c r="D103" s="73">
        <v>0</v>
      </c>
      <c r="E103" s="314" t="s">
        <v>647</v>
      </c>
      <c r="F103" s="172">
        <f>SUM(F105:F110)</f>
        <v>0</v>
      </c>
      <c r="G103" s="172">
        <f aca="true" t="shared" si="28" ref="G103:N103">SUM(G105:G110)</f>
        <v>0</v>
      </c>
      <c r="H103" s="172">
        <f t="shared" si="28"/>
        <v>0</v>
      </c>
      <c r="I103" s="172">
        <f t="shared" si="28"/>
        <v>0</v>
      </c>
      <c r="J103" s="172">
        <f t="shared" si="28"/>
        <v>0</v>
      </c>
      <c r="K103" s="172">
        <f t="shared" si="28"/>
        <v>0</v>
      </c>
      <c r="L103" s="172">
        <f t="shared" si="28"/>
        <v>0</v>
      </c>
      <c r="M103" s="172">
        <f t="shared" si="28"/>
        <v>0</v>
      </c>
      <c r="N103" s="172">
        <f t="shared" si="28"/>
        <v>0</v>
      </c>
      <c r="O103" s="9"/>
      <c r="P103" s="9"/>
    </row>
    <row r="104" spans="1:16" ht="15">
      <c r="A104" s="34"/>
      <c r="B104" s="16"/>
      <c r="C104" s="72"/>
      <c r="D104" s="73"/>
      <c r="E104" s="314" t="s">
        <v>320</v>
      </c>
      <c r="F104" s="172"/>
      <c r="G104" s="321"/>
      <c r="H104" s="322"/>
      <c r="I104" s="172"/>
      <c r="J104" s="321"/>
      <c r="K104" s="322"/>
      <c r="L104" s="172"/>
      <c r="M104" s="321"/>
      <c r="N104" s="322"/>
      <c r="O104" s="12"/>
      <c r="P104" s="12"/>
    </row>
    <row r="105" spans="1:16" ht="60.75" thickBot="1">
      <c r="A105" s="34">
        <v>2431</v>
      </c>
      <c r="B105" s="17" t="s">
        <v>432</v>
      </c>
      <c r="C105" s="72">
        <v>3</v>
      </c>
      <c r="D105" s="73">
        <v>1</v>
      </c>
      <c r="E105" s="314" t="s">
        <v>648</v>
      </c>
      <c r="F105" s="317">
        <f aca="true" t="shared" si="29" ref="F105:F110">SUM(G105:H105)</f>
        <v>0</v>
      </c>
      <c r="G105" s="321">
        <v>0</v>
      </c>
      <c r="H105" s="322">
        <v>0</v>
      </c>
      <c r="I105" s="317">
        <f aca="true" t="shared" si="30" ref="I105:I110">SUM(J105:K105)</f>
        <v>0</v>
      </c>
      <c r="J105" s="321">
        <v>0</v>
      </c>
      <c r="K105" s="322">
        <v>0</v>
      </c>
      <c r="L105" s="317">
        <f aca="true" t="shared" si="31" ref="L105:L110">SUM(M105:N105)</f>
        <v>0</v>
      </c>
      <c r="M105" s="321">
        <v>0</v>
      </c>
      <c r="N105" s="322">
        <v>0</v>
      </c>
      <c r="O105" s="9"/>
      <c r="P105" s="9"/>
    </row>
    <row r="106" spans="1:16" ht="48.75" thickBot="1">
      <c r="A106" s="34">
        <v>2432</v>
      </c>
      <c r="B106" s="17" t="s">
        <v>432</v>
      </c>
      <c r="C106" s="72">
        <v>3</v>
      </c>
      <c r="D106" s="73">
        <v>2</v>
      </c>
      <c r="E106" s="314" t="s">
        <v>649</v>
      </c>
      <c r="F106" s="317">
        <f t="shared" si="29"/>
        <v>0</v>
      </c>
      <c r="G106" s="321">
        <v>0</v>
      </c>
      <c r="H106" s="322">
        <v>0</v>
      </c>
      <c r="I106" s="317">
        <f t="shared" si="30"/>
        <v>0</v>
      </c>
      <c r="J106" s="321">
        <v>0</v>
      </c>
      <c r="K106" s="322">
        <v>0</v>
      </c>
      <c r="L106" s="317">
        <f t="shared" si="31"/>
        <v>0</v>
      </c>
      <c r="M106" s="321">
        <v>0</v>
      </c>
      <c r="N106" s="322">
        <v>0</v>
      </c>
      <c r="O106" s="9"/>
      <c r="P106" s="9"/>
    </row>
    <row r="107" spans="1:16" ht="36.75" thickBot="1">
      <c r="A107" s="34">
        <v>2433</v>
      </c>
      <c r="B107" s="17" t="s">
        <v>432</v>
      </c>
      <c r="C107" s="72">
        <v>3</v>
      </c>
      <c r="D107" s="73">
        <v>3</v>
      </c>
      <c r="E107" s="314" t="s">
        <v>650</v>
      </c>
      <c r="F107" s="317">
        <f t="shared" si="29"/>
        <v>0</v>
      </c>
      <c r="G107" s="321">
        <v>0</v>
      </c>
      <c r="H107" s="322">
        <v>0</v>
      </c>
      <c r="I107" s="317">
        <f t="shared" si="30"/>
        <v>0</v>
      </c>
      <c r="J107" s="321">
        <v>0</v>
      </c>
      <c r="K107" s="322">
        <v>0</v>
      </c>
      <c r="L107" s="317">
        <f t="shared" si="31"/>
        <v>0</v>
      </c>
      <c r="M107" s="321">
        <v>0</v>
      </c>
      <c r="N107" s="322">
        <v>0</v>
      </c>
      <c r="O107" s="9"/>
      <c r="P107" s="9"/>
    </row>
    <row r="108" spans="1:16" ht="48.75" thickBot="1">
      <c r="A108" s="34">
        <v>2434</v>
      </c>
      <c r="B108" s="17" t="s">
        <v>432</v>
      </c>
      <c r="C108" s="72">
        <v>3</v>
      </c>
      <c r="D108" s="73">
        <v>4</v>
      </c>
      <c r="E108" s="314" t="s">
        <v>651</v>
      </c>
      <c r="F108" s="317">
        <f t="shared" si="29"/>
        <v>0</v>
      </c>
      <c r="G108" s="321">
        <v>0</v>
      </c>
      <c r="H108" s="322">
        <v>0</v>
      </c>
      <c r="I108" s="317">
        <f t="shared" si="30"/>
        <v>0</v>
      </c>
      <c r="J108" s="321">
        <v>0</v>
      </c>
      <c r="K108" s="322">
        <v>0</v>
      </c>
      <c r="L108" s="317">
        <f t="shared" si="31"/>
        <v>0</v>
      </c>
      <c r="M108" s="321">
        <v>0</v>
      </c>
      <c r="N108" s="322">
        <v>0</v>
      </c>
      <c r="O108" s="9"/>
      <c r="P108" s="9"/>
    </row>
    <row r="109" spans="1:16" ht="24.75" thickBot="1">
      <c r="A109" s="34">
        <v>2435</v>
      </c>
      <c r="B109" s="17" t="s">
        <v>432</v>
      </c>
      <c r="C109" s="72">
        <v>3</v>
      </c>
      <c r="D109" s="73">
        <v>5</v>
      </c>
      <c r="E109" s="314" t="s">
        <v>652</v>
      </c>
      <c r="F109" s="317">
        <f t="shared" si="29"/>
        <v>0</v>
      </c>
      <c r="G109" s="321">
        <v>0</v>
      </c>
      <c r="H109" s="322">
        <v>0</v>
      </c>
      <c r="I109" s="317">
        <f t="shared" si="30"/>
        <v>0</v>
      </c>
      <c r="J109" s="321">
        <v>0</v>
      </c>
      <c r="K109" s="322">
        <v>0</v>
      </c>
      <c r="L109" s="317">
        <f t="shared" si="31"/>
        <v>0</v>
      </c>
      <c r="M109" s="321">
        <v>0</v>
      </c>
      <c r="N109" s="322">
        <v>0</v>
      </c>
      <c r="O109" s="9"/>
      <c r="P109" s="9"/>
    </row>
    <row r="110" spans="1:16" ht="48.75" thickBot="1">
      <c r="A110" s="34">
        <v>2436</v>
      </c>
      <c r="B110" s="17" t="s">
        <v>432</v>
      </c>
      <c r="C110" s="72">
        <v>3</v>
      </c>
      <c r="D110" s="73">
        <v>6</v>
      </c>
      <c r="E110" s="314" t="s">
        <v>653</v>
      </c>
      <c r="F110" s="317">
        <f t="shared" si="29"/>
        <v>0</v>
      </c>
      <c r="G110" s="321">
        <v>0</v>
      </c>
      <c r="H110" s="322">
        <v>0</v>
      </c>
      <c r="I110" s="317">
        <f t="shared" si="30"/>
        <v>0</v>
      </c>
      <c r="J110" s="321">
        <v>0</v>
      </c>
      <c r="K110" s="322">
        <v>0</v>
      </c>
      <c r="L110" s="317">
        <f t="shared" si="31"/>
        <v>0</v>
      </c>
      <c r="M110" s="321">
        <v>0</v>
      </c>
      <c r="N110" s="322">
        <v>0</v>
      </c>
      <c r="O110" s="9"/>
      <c r="P110" s="9"/>
    </row>
    <row r="111" spans="1:16" ht="96">
      <c r="A111" s="34">
        <v>2440</v>
      </c>
      <c r="B111" s="17" t="s">
        <v>432</v>
      </c>
      <c r="C111" s="72">
        <v>4</v>
      </c>
      <c r="D111" s="73">
        <v>0</v>
      </c>
      <c r="E111" s="314" t="s">
        <v>654</v>
      </c>
      <c r="F111" s="172">
        <f>SUM(F113:F115)</f>
        <v>0</v>
      </c>
      <c r="G111" s="172">
        <f aca="true" t="shared" si="32" ref="G111:N111">SUM(G113:G115)</f>
        <v>0</v>
      </c>
      <c r="H111" s="172">
        <f t="shared" si="32"/>
        <v>0</v>
      </c>
      <c r="I111" s="172">
        <f t="shared" si="32"/>
        <v>0</v>
      </c>
      <c r="J111" s="172">
        <f t="shared" si="32"/>
        <v>0</v>
      </c>
      <c r="K111" s="172">
        <f t="shared" si="32"/>
        <v>0</v>
      </c>
      <c r="L111" s="172">
        <f t="shared" si="32"/>
        <v>0</v>
      </c>
      <c r="M111" s="172">
        <f t="shared" si="32"/>
        <v>0</v>
      </c>
      <c r="N111" s="172">
        <f t="shared" si="32"/>
        <v>0</v>
      </c>
      <c r="O111" s="9"/>
      <c r="P111" s="9"/>
    </row>
    <row r="112" spans="1:16" ht="15">
      <c r="A112" s="34"/>
      <c r="B112" s="16"/>
      <c r="C112" s="72"/>
      <c r="D112" s="73"/>
      <c r="E112" s="314" t="s">
        <v>320</v>
      </c>
      <c r="F112" s="172"/>
      <c r="G112" s="321"/>
      <c r="H112" s="322"/>
      <c r="I112" s="172"/>
      <c r="J112" s="321"/>
      <c r="K112" s="322"/>
      <c r="L112" s="172"/>
      <c r="M112" s="321"/>
      <c r="N112" s="322"/>
      <c r="O112" s="12"/>
      <c r="P112" s="12"/>
    </row>
    <row r="113" spans="1:16" ht="120.75" thickBot="1">
      <c r="A113" s="34">
        <v>2441</v>
      </c>
      <c r="B113" s="17" t="s">
        <v>432</v>
      </c>
      <c r="C113" s="72">
        <v>4</v>
      </c>
      <c r="D113" s="73">
        <v>1</v>
      </c>
      <c r="E113" s="314" t="s">
        <v>655</v>
      </c>
      <c r="F113" s="317">
        <f>SUM(G113:H113)</f>
        <v>0</v>
      </c>
      <c r="G113" s="321">
        <v>0</v>
      </c>
      <c r="H113" s="322">
        <v>0</v>
      </c>
      <c r="I113" s="317">
        <f>SUM(J113:K113)</f>
        <v>0</v>
      </c>
      <c r="J113" s="321">
        <v>0</v>
      </c>
      <c r="K113" s="322">
        <v>0</v>
      </c>
      <c r="L113" s="317">
        <f>SUM(M113:N113)</f>
        <v>0</v>
      </c>
      <c r="M113" s="321">
        <v>0</v>
      </c>
      <c r="N113" s="322">
        <v>0</v>
      </c>
      <c r="O113" s="9"/>
      <c r="P113" s="9"/>
    </row>
    <row r="114" spans="1:16" ht="36.75" thickBot="1">
      <c r="A114" s="34">
        <v>2442</v>
      </c>
      <c r="B114" s="17" t="s">
        <v>432</v>
      </c>
      <c r="C114" s="72">
        <v>4</v>
      </c>
      <c r="D114" s="73">
        <v>2</v>
      </c>
      <c r="E114" s="314" t="s">
        <v>656</v>
      </c>
      <c r="F114" s="317">
        <f>SUM(G114:H114)</f>
        <v>0</v>
      </c>
      <c r="G114" s="321">
        <v>0</v>
      </c>
      <c r="H114" s="322">
        <v>0</v>
      </c>
      <c r="I114" s="317">
        <f>SUM(J114:K114)</f>
        <v>0</v>
      </c>
      <c r="J114" s="321">
        <v>0</v>
      </c>
      <c r="K114" s="322">
        <v>0</v>
      </c>
      <c r="L114" s="317">
        <f>SUM(M114:N114)</f>
        <v>0</v>
      </c>
      <c r="M114" s="321">
        <v>0</v>
      </c>
      <c r="N114" s="322">
        <v>0</v>
      </c>
      <c r="O114" s="9"/>
      <c r="P114" s="9"/>
    </row>
    <row r="115" spans="1:16" ht="24.75" thickBot="1">
      <c r="A115" s="34">
        <v>2443</v>
      </c>
      <c r="B115" s="17" t="s">
        <v>432</v>
      </c>
      <c r="C115" s="72">
        <v>4</v>
      </c>
      <c r="D115" s="73">
        <v>3</v>
      </c>
      <c r="E115" s="314" t="s">
        <v>657</v>
      </c>
      <c r="F115" s="317">
        <f>SUM(G115:H115)</f>
        <v>0</v>
      </c>
      <c r="G115" s="321">
        <v>0</v>
      </c>
      <c r="H115" s="322">
        <v>0</v>
      </c>
      <c r="I115" s="317">
        <f>SUM(J115:K115)</f>
        <v>0</v>
      </c>
      <c r="J115" s="321">
        <v>0</v>
      </c>
      <c r="K115" s="322">
        <v>0</v>
      </c>
      <c r="L115" s="317">
        <f>SUM(M115:N115)</f>
        <v>0</v>
      </c>
      <c r="M115" s="321">
        <v>0</v>
      </c>
      <c r="N115" s="322">
        <v>0</v>
      </c>
      <c r="O115" s="9"/>
      <c r="P115" s="9"/>
    </row>
    <row r="116" spans="1:16" ht="24">
      <c r="A116" s="34">
        <v>2450</v>
      </c>
      <c r="B116" s="17" t="s">
        <v>432</v>
      </c>
      <c r="C116" s="72">
        <v>5</v>
      </c>
      <c r="D116" s="73">
        <v>0</v>
      </c>
      <c r="E116" s="314" t="s">
        <v>658</v>
      </c>
      <c r="F116" s="172">
        <f>SUM(F118:F122)</f>
        <v>275200</v>
      </c>
      <c r="G116" s="172">
        <f aca="true" t="shared" si="33" ref="G116:N116">SUM(G118:G122)</f>
        <v>186200</v>
      </c>
      <c r="H116" s="172">
        <f t="shared" si="33"/>
        <v>89000</v>
      </c>
      <c r="I116" s="172">
        <f t="shared" si="33"/>
        <v>522223.95999999996</v>
      </c>
      <c r="J116" s="172">
        <f t="shared" si="33"/>
        <v>317456.6</v>
      </c>
      <c r="K116" s="172">
        <f t="shared" si="33"/>
        <v>204767.36</v>
      </c>
      <c r="L116" s="172">
        <f t="shared" si="33"/>
        <v>521852.7302</v>
      </c>
      <c r="M116" s="172">
        <f t="shared" si="33"/>
        <v>317088.596</v>
      </c>
      <c r="N116" s="172">
        <f t="shared" si="33"/>
        <v>204764.1342</v>
      </c>
      <c r="O116" s="9"/>
      <c r="P116" s="9"/>
    </row>
    <row r="117" spans="1:16" ht="15">
      <c r="A117" s="34"/>
      <c r="B117" s="16"/>
      <c r="C117" s="72"/>
      <c r="D117" s="73"/>
      <c r="E117" s="314" t="s">
        <v>320</v>
      </c>
      <c r="F117" s="172"/>
      <c r="G117" s="321"/>
      <c r="H117" s="322"/>
      <c r="I117" s="172"/>
      <c r="J117" s="321"/>
      <c r="K117" s="322"/>
      <c r="L117" s="172"/>
      <c r="M117" s="321"/>
      <c r="N117" s="322"/>
      <c r="O117" s="12"/>
      <c r="P117" s="12"/>
    </row>
    <row r="118" spans="1:16" ht="48.75" thickBot="1">
      <c r="A118" s="34">
        <v>2451</v>
      </c>
      <c r="B118" s="17" t="s">
        <v>432</v>
      </c>
      <c r="C118" s="72">
        <v>5</v>
      </c>
      <c r="D118" s="73">
        <v>1</v>
      </c>
      <c r="E118" s="314" t="s">
        <v>659</v>
      </c>
      <c r="F118" s="317">
        <f>SUM(G118:H118)</f>
        <v>275200</v>
      </c>
      <c r="G118" s="318">
        <v>186200</v>
      </c>
      <c r="H118" s="319">
        <v>89000</v>
      </c>
      <c r="I118" s="317">
        <f>SUM(J118:K118)</f>
        <v>522223.95999999996</v>
      </c>
      <c r="J118" s="318">
        <v>317456.6</v>
      </c>
      <c r="K118" s="319">
        <v>204767.36</v>
      </c>
      <c r="L118" s="317">
        <f>SUM(M118:N118)</f>
        <v>521852.7302</v>
      </c>
      <c r="M118" s="318">
        <v>317088.596</v>
      </c>
      <c r="N118" s="319">
        <v>204764.1342</v>
      </c>
      <c r="O118" s="9"/>
      <c r="P118" s="9"/>
    </row>
    <row r="119" spans="1:16" ht="36.75" thickBot="1">
      <c r="A119" s="34">
        <v>2452</v>
      </c>
      <c r="B119" s="17" t="s">
        <v>432</v>
      </c>
      <c r="C119" s="72">
        <v>5</v>
      </c>
      <c r="D119" s="73">
        <v>2</v>
      </c>
      <c r="E119" s="314" t="s">
        <v>660</v>
      </c>
      <c r="F119" s="317">
        <f>SUM(G119:H119)</f>
        <v>0</v>
      </c>
      <c r="G119" s="318">
        <v>0</v>
      </c>
      <c r="H119" s="319">
        <v>0</v>
      </c>
      <c r="I119" s="317">
        <f>SUM(J119:K119)</f>
        <v>0</v>
      </c>
      <c r="J119" s="318">
        <v>0</v>
      </c>
      <c r="K119" s="319">
        <v>0</v>
      </c>
      <c r="L119" s="317">
        <f>SUM(M119:N119)</f>
        <v>0</v>
      </c>
      <c r="M119" s="318">
        <v>0</v>
      </c>
      <c r="N119" s="319">
        <v>0</v>
      </c>
      <c r="O119" s="9"/>
      <c r="P119" s="9"/>
    </row>
    <row r="120" spans="1:16" ht="48.75" thickBot="1">
      <c r="A120" s="34">
        <v>2453</v>
      </c>
      <c r="B120" s="17" t="s">
        <v>432</v>
      </c>
      <c r="C120" s="72">
        <v>5</v>
      </c>
      <c r="D120" s="73">
        <v>3</v>
      </c>
      <c r="E120" s="314" t="s">
        <v>661</v>
      </c>
      <c r="F120" s="317">
        <f>SUM(G120:H120)</f>
        <v>0</v>
      </c>
      <c r="G120" s="318">
        <v>0</v>
      </c>
      <c r="H120" s="319">
        <v>0</v>
      </c>
      <c r="I120" s="317">
        <f>SUM(J120:K120)</f>
        <v>0</v>
      </c>
      <c r="J120" s="318">
        <v>0</v>
      </c>
      <c r="K120" s="319">
        <v>0</v>
      </c>
      <c r="L120" s="317">
        <f>SUM(M120:N120)</f>
        <v>0</v>
      </c>
      <c r="M120" s="318">
        <v>0</v>
      </c>
      <c r="N120" s="319">
        <v>0</v>
      </c>
      <c r="O120" s="9"/>
      <c r="P120" s="9"/>
    </row>
    <row r="121" spans="1:16" ht="36.75" thickBot="1">
      <c r="A121" s="34">
        <v>2454</v>
      </c>
      <c r="B121" s="17" t="s">
        <v>432</v>
      </c>
      <c r="C121" s="72">
        <v>5</v>
      </c>
      <c r="D121" s="73">
        <v>4</v>
      </c>
      <c r="E121" s="314" t="s">
        <v>662</v>
      </c>
      <c r="F121" s="317">
        <f>SUM(G121:H121)</f>
        <v>0</v>
      </c>
      <c r="G121" s="318">
        <v>0</v>
      </c>
      <c r="H121" s="319">
        <v>0</v>
      </c>
      <c r="I121" s="317">
        <f>SUM(J121:K121)</f>
        <v>0</v>
      </c>
      <c r="J121" s="318">
        <v>0</v>
      </c>
      <c r="K121" s="319">
        <v>0</v>
      </c>
      <c r="L121" s="317">
        <f>SUM(M121:N121)</f>
        <v>0</v>
      </c>
      <c r="M121" s="318">
        <v>0</v>
      </c>
      <c r="N121" s="319">
        <v>0</v>
      </c>
      <c r="O121" s="9"/>
      <c r="P121" s="9"/>
    </row>
    <row r="122" spans="1:16" ht="60.75" thickBot="1">
      <c r="A122" s="34">
        <v>2455</v>
      </c>
      <c r="B122" s="17" t="s">
        <v>432</v>
      </c>
      <c r="C122" s="72">
        <v>5</v>
      </c>
      <c r="D122" s="73">
        <v>5</v>
      </c>
      <c r="E122" s="314" t="s">
        <v>663</v>
      </c>
      <c r="F122" s="317">
        <f>SUM(G122:H122)</f>
        <v>0</v>
      </c>
      <c r="G122" s="318">
        <v>0</v>
      </c>
      <c r="H122" s="319">
        <v>0</v>
      </c>
      <c r="I122" s="317">
        <f>SUM(J122:K122)</f>
        <v>0</v>
      </c>
      <c r="J122" s="318">
        <v>0</v>
      </c>
      <c r="K122" s="319">
        <v>0</v>
      </c>
      <c r="L122" s="317">
        <f>SUM(M122:N122)</f>
        <v>0</v>
      </c>
      <c r="M122" s="318">
        <v>0</v>
      </c>
      <c r="N122" s="319">
        <v>0</v>
      </c>
      <c r="O122" s="9"/>
      <c r="P122" s="9"/>
    </row>
    <row r="123" spans="1:16" ht="15">
      <c r="A123" s="34">
        <v>2460</v>
      </c>
      <c r="B123" s="17" t="s">
        <v>432</v>
      </c>
      <c r="C123" s="72">
        <v>6</v>
      </c>
      <c r="D123" s="73">
        <v>0</v>
      </c>
      <c r="E123" s="314" t="s">
        <v>664</v>
      </c>
      <c r="F123" s="172">
        <f>SUM(F125)</f>
        <v>0</v>
      </c>
      <c r="G123" s="172">
        <f aca="true" t="shared" si="34" ref="G123:N123">SUM(G125)</f>
        <v>0</v>
      </c>
      <c r="H123" s="172">
        <f t="shared" si="34"/>
        <v>0</v>
      </c>
      <c r="I123" s="172">
        <f t="shared" si="34"/>
        <v>0</v>
      </c>
      <c r="J123" s="172">
        <f t="shared" si="34"/>
        <v>0</v>
      </c>
      <c r="K123" s="172">
        <f t="shared" si="34"/>
        <v>0</v>
      </c>
      <c r="L123" s="172">
        <f t="shared" si="34"/>
        <v>0</v>
      </c>
      <c r="M123" s="172">
        <f t="shared" si="34"/>
        <v>0</v>
      </c>
      <c r="N123" s="172">
        <f t="shared" si="34"/>
        <v>0</v>
      </c>
      <c r="O123" s="9"/>
      <c r="P123" s="9"/>
    </row>
    <row r="124" spans="1:16" ht="15">
      <c r="A124" s="34"/>
      <c r="B124" s="16"/>
      <c r="C124" s="72"/>
      <c r="D124" s="73"/>
      <c r="E124" s="314" t="s">
        <v>320</v>
      </c>
      <c r="F124" s="173"/>
      <c r="G124" s="173"/>
      <c r="H124" s="173"/>
      <c r="I124" s="173"/>
      <c r="J124" s="173"/>
      <c r="K124" s="173"/>
      <c r="L124" s="173"/>
      <c r="M124" s="173"/>
      <c r="N124" s="173"/>
      <c r="O124" s="12"/>
      <c r="P124" s="12"/>
    </row>
    <row r="125" spans="1:16" ht="15.75" thickBot="1">
      <c r="A125" s="34">
        <v>2461</v>
      </c>
      <c r="B125" s="17" t="s">
        <v>432</v>
      </c>
      <c r="C125" s="72">
        <v>6</v>
      </c>
      <c r="D125" s="73">
        <v>1</v>
      </c>
      <c r="E125" s="314" t="s">
        <v>665</v>
      </c>
      <c r="F125" s="317">
        <f>SUM(G125:H125)</f>
        <v>0</v>
      </c>
      <c r="G125" s="318">
        <v>0</v>
      </c>
      <c r="H125" s="319">
        <v>0</v>
      </c>
      <c r="I125" s="317">
        <f>SUM(J125:K125)</f>
        <v>0</v>
      </c>
      <c r="J125" s="318">
        <v>0</v>
      </c>
      <c r="K125" s="319">
        <v>0</v>
      </c>
      <c r="L125" s="317">
        <f>SUM(M125:N125)</f>
        <v>0</v>
      </c>
      <c r="M125" s="318">
        <v>0</v>
      </c>
      <c r="N125" s="319">
        <v>0</v>
      </c>
      <c r="O125" s="9"/>
      <c r="P125" s="9"/>
    </row>
    <row r="126" spans="1:16" ht="36">
      <c r="A126" s="34">
        <v>2470</v>
      </c>
      <c r="B126" s="17" t="s">
        <v>432</v>
      </c>
      <c r="C126" s="72">
        <v>7</v>
      </c>
      <c r="D126" s="73">
        <v>0</v>
      </c>
      <c r="E126" s="314" t="s">
        <v>666</v>
      </c>
      <c r="F126" s="172">
        <f>SUM(F128:F131)</f>
        <v>0</v>
      </c>
      <c r="G126" s="172">
        <f aca="true" t="shared" si="35" ref="G126:N126">SUM(G128:G131)</f>
        <v>0</v>
      </c>
      <c r="H126" s="172">
        <f t="shared" si="35"/>
        <v>0</v>
      </c>
      <c r="I126" s="172">
        <f t="shared" si="35"/>
        <v>0</v>
      </c>
      <c r="J126" s="172">
        <f t="shared" si="35"/>
        <v>0</v>
      </c>
      <c r="K126" s="172">
        <f t="shared" si="35"/>
        <v>0</v>
      </c>
      <c r="L126" s="172">
        <f t="shared" si="35"/>
        <v>0</v>
      </c>
      <c r="M126" s="172">
        <f t="shared" si="35"/>
        <v>0</v>
      </c>
      <c r="N126" s="172">
        <f t="shared" si="35"/>
        <v>0</v>
      </c>
      <c r="O126" s="9"/>
      <c r="P126" s="9"/>
    </row>
    <row r="127" spans="1:16" ht="15">
      <c r="A127" s="34"/>
      <c r="B127" s="16"/>
      <c r="C127" s="72"/>
      <c r="D127" s="73"/>
      <c r="E127" s="314" t="s">
        <v>320</v>
      </c>
      <c r="F127" s="172"/>
      <c r="G127" s="321"/>
      <c r="H127" s="322"/>
      <c r="I127" s="172"/>
      <c r="J127" s="321"/>
      <c r="K127" s="322"/>
      <c r="L127" s="172"/>
      <c r="M127" s="321"/>
      <c r="N127" s="322"/>
      <c r="O127" s="12"/>
      <c r="P127" s="12"/>
    </row>
    <row r="128" spans="1:16" ht="144.75" thickBot="1">
      <c r="A128" s="34">
        <v>2471</v>
      </c>
      <c r="B128" s="17" t="s">
        <v>432</v>
      </c>
      <c r="C128" s="72">
        <v>7</v>
      </c>
      <c r="D128" s="73">
        <v>1</v>
      </c>
      <c r="E128" s="314" t="s">
        <v>667</v>
      </c>
      <c r="F128" s="317">
        <f>SUM(G128:H128)</f>
        <v>0</v>
      </c>
      <c r="G128" s="318">
        <v>0</v>
      </c>
      <c r="H128" s="319">
        <v>0</v>
      </c>
      <c r="I128" s="317">
        <f>SUM(J128:K128)</f>
        <v>0</v>
      </c>
      <c r="J128" s="318">
        <v>0</v>
      </c>
      <c r="K128" s="319">
        <v>0</v>
      </c>
      <c r="L128" s="317">
        <f>SUM(M128:N128)</f>
        <v>0</v>
      </c>
      <c r="M128" s="318">
        <v>0</v>
      </c>
      <c r="N128" s="319">
        <v>0</v>
      </c>
      <c r="O128" s="9"/>
      <c r="P128" s="9"/>
    </row>
    <row r="129" spans="1:16" ht="84.75" thickBot="1">
      <c r="A129" s="34">
        <v>2472</v>
      </c>
      <c r="B129" s="17" t="s">
        <v>432</v>
      </c>
      <c r="C129" s="72">
        <v>7</v>
      </c>
      <c r="D129" s="73">
        <v>2</v>
      </c>
      <c r="E129" s="314" t="s">
        <v>668</v>
      </c>
      <c r="F129" s="317">
        <f>SUM(G129:H129)</f>
        <v>0</v>
      </c>
      <c r="G129" s="318">
        <v>0</v>
      </c>
      <c r="H129" s="319">
        <v>0</v>
      </c>
      <c r="I129" s="317">
        <f>SUM(J129:K129)</f>
        <v>0</v>
      </c>
      <c r="J129" s="318">
        <v>0</v>
      </c>
      <c r="K129" s="319">
        <v>0</v>
      </c>
      <c r="L129" s="317">
        <f>SUM(M129:N129)</f>
        <v>0</v>
      </c>
      <c r="M129" s="318">
        <v>0</v>
      </c>
      <c r="N129" s="319">
        <v>0</v>
      </c>
      <c r="O129" s="9"/>
      <c r="P129" s="9"/>
    </row>
    <row r="130" spans="1:16" ht="24.75" thickBot="1">
      <c r="A130" s="34">
        <v>2473</v>
      </c>
      <c r="B130" s="17" t="s">
        <v>432</v>
      </c>
      <c r="C130" s="72">
        <v>7</v>
      </c>
      <c r="D130" s="73">
        <v>3</v>
      </c>
      <c r="E130" s="314" t="s">
        <v>669</v>
      </c>
      <c r="F130" s="317">
        <f>SUM(G130:H130)</f>
        <v>0</v>
      </c>
      <c r="G130" s="318">
        <v>0</v>
      </c>
      <c r="H130" s="319">
        <v>0</v>
      </c>
      <c r="I130" s="317">
        <f>SUM(J130:K130)</f>
        <v>0</v>
      </c>
      <c r="J130" s="318">
        <v>0</v>
      </c>
      <c r="K130" s="319">
        <v>0</v>
      </c>
      <c r="L130" s="317">
        <f>SUM(M130:N130)</f>
        <v>0</v>
      </c>
      <c r="M130" s="318">
        <v>0</v>
      </c>
      <c r="N130" s="319">
        <v>0</v>
      </c>
      <c r="O130" s="9"/>
      <c r="P130" s="9"/>
    </row>
    <row r="131" spans="1:16" ht="60.75" thickBot="1">
      <c r="A131" s="34">
        <v>2474</v>
      </c>
      <c r="B131" s="17" t="s">
        <v>432</v>
      </c>
      <c r="C131" s="72">
        <v>7</v>
      </c>
      <c r="D131" s="73">
        <v>4</v>
      </c>
      <c r="E131" s="314" t="s">
        <v>670</v>
      </c>
      <c r="F131" s="317">
        <f>SUM(G131:H131)</f>
        <v>0</v>
      </c>
      <c r="G131" s="318">
        <v>0</v>
      </c>
      <c r="H131" s="319">
        <v>0</v>
      </c>
      <c r="I131" s="317">
        <f>SUM(J131:K131)</f>
        <v>0</v>
      </c>
      <c r="J131" s="318">
        <v>0</v>
      </c>
      <c r="K131" s="319">
        <v>0</v>
      </c>
      <c r="L131" s="317">
        <f>SUM(M131:N131)</f>
        <v>0</v>
      </c>
      <c r="M131" s="318">
        <v>0</v>
      </c>
      <c r="N131" s="319">
        <v>0</v>
      </c>
      <c r="O131" s="9"/>
      <c r="P131" s="9"/>
    </row>
    <row r="132" spans="1:16" ht="132">
      <c r="A132" s="34">
        <v>2480</v>
      </c>
      <c r="B132" s="17" t="s">
        <v>432</v>
      </c>
      <c r="C132" s="72">
        <v>8</v>
      </c>
      <c r="D132" s="73">
        <v>0</v>
      </c>
      <c r="E132" s="314" t="s">
        <v>671</v>
      </c>
      <c r="F132" s="172">
        <f>SUM(F134:F140)</f>
        <v>0</v>
      </c>
      <c r="G132" s="172">
        <f aca="true" t="shared" si="36" ref="G132:N132">SUM(G134:G140)</f>
        <v>0</v>
      </c>
      <c r="H132" s="172">
        <f t="shared" si="36"/>
        <v>0</v>
      </c>
      <c r="I132" s="172">
        <f t="shared" si="36"/>
        <v>0</v>
      </c>
      <c r="J132" s="172">
        <f t="shared" si="36"/>
        <v>0</v>
      </c>
      <c r="K132" s="172">
        <f t="shared" si="36"/>
        <v>0</v>
      </c>
      <c r="L132" s="172">
        <f t="shared" si="36"/>
        <v>0</v>
      </c>
      <c r="M132" s="172">
        <f t="shared" si="36"/>
        <v>0</v>
      </c>
      <c r="N132" s="172">
        <f t="shared" si="36"/>
        <v>0</v>
      </c>
      <c r="O132" s="9"/>
      <c r="P132" s="9"/>
    </row>
    <row r="133" spans="1:16" ht="15">
      <c r="A133" s="34"/>
      <c r="B133" s="16"/>
      <c r="C133" s="72"/>
      <c r="D133" s="73"/>
      <c r="E133" s="314" t="s">
        <v>320</v>
      </c>
      <c r="F133" s="172"/>
      <c r="G133" s="321"/>
      <c r="H133" s="322"/>
      <c r="I133" s="172"/>
      <c r="J133" s="321"/>
      <c r="K133" s="322"/>
      <c r="L133" s="172"/>
      <c r="M133" s="321"/>
      <c r="N133" s="322"/>
      <c r="O133" s="12"/>
      <c r="P133" s="12"/>
    </row>
    <row r="134" spans="1:16" ht="204.75" thickBot="1">
      <c r="A134" s="34">
        <v>2481</v>
      </c>
      <c r="B134" s="17" t="s">
        <v>432</v>
      </c>
      <c r="C134" s="72">
        <v>8</v>
      </c>
      <c r="D134" s="73">
        <v>1</v>
      </c>
      <c r="E134" s="314" t="s">
        <v>672</v>
      </c>
      <c r="F134" s="317">
        <f aca="true" t="shared" si="37" ref="F134:F140">SUM(G134:H134)</f>
        <v>0</v>
      </c>
      <c r="G134" s="318">
        <v>0</v>
      </c>
      <c r="H134" s="319">
        <v>0</v>
      </c>
      <c r="I134" s="317">
        <f aca="true" t="shared" si="38" ref="I134:I140">SUM(J134:K134)</f>
        <v>0</v>
      </c>
      <c r="J134" s="318">
        <v>0</v>
      </c>
      <c r="K134" s="319">
        <v>0</v>
      </c>
      <c r="L134" s="317">
        <f aca="true" t="shared" si="39" ref="L134:L140">SUM(M134:N134)</f>
        <v>0</v>
      </c>
      <c r="M134" s="318">
        <v>0</v>
      </c>
      <c r="N134" s="319">
        <v>0</v>
      </c>
      <c r="O134" s="9"/>
      <c r="P134" s="9"/>
    </row>
    <row r="135" spans="1:16" ht="216.75" thickBot="1">
      <c r="A135" s="34">
        <v>2482</v>
      </c>
      <c r="B135" s="17" t="s">
        <v>432</v>
      </c>
      <c r="C135" s="72">
        <v>8</v>
      </c>
      <c r="D135" s="73">
        <v>2</v>
      </c>
      <c r="E135" s="314" t="s">
        <v>673</v>
      </c>
      <c r="F135" s="317">
        <f t="shared" si="37"/>
        <v>0</v>
      </c>
      <c r="G135" s="318">
        <v>0</v>
      </c>
      <c r="H135" s="319">
        <v>0</v>
      </c>
      <c r="I135" s="317">
        <f t="shared" si="38"/>
        <v>0</v>
      </c>
      <c r="J135" s="318">
        <v>0</v>
      </c>
      <c r="K135" s="319">
        <v>0</v>
      </c>
      <c r="L135" s="317">
        <f t="shared" si="39"/>
        <v>0</v>
      </c>
      <c r="M135" s="318">
        <v>0</v>
      </c>
      <c r="N135" s="319">
        <v>0</v>
      </c>
      <c r="O135" s="9"/>
      <c r="P135" s="9"/>
    </row>
    <row r="136" spans="1:16" ht="132.75" thickBot="1">
      <c r="A136" s="34">
        <v>2483</v>
      </c>
      <c r="B136" s="17" t="s">
        <v>432</v>
      </c>
      <c r="C136" s="72">
        <v>8</v>
      </c>
      <c r="D136" s="73">
        <v>3</v>
      </c>
      <c r="E136" s="314" t="s">
        <v>674</v>
      </c>
      <c r="F136" s="317">
        <f t="shared" si="37"/>
        <v>0</v>
      </c>
      <c r="G136" s="318">
        <v>0</v>
      </c>
      <c r="H136" s="319">
        <v>0</v>
      </c>
      <c r="I136" s="317">
        <f t="shared" si="38"/>
        <v>0</v>
      </c>
      <c r="J136" s="318">
        <v>0</v>
      </c>
      <c r="K136" s="319">
        <v>0</v>
      </c>
      <c r="L136" s="317">
        <f t="shared" si="39"/>
        <v>0</v>
      </c>
      <c r="M136" s="318">
        <v>0</v>
      </c>
      <c r="N136" s="319">
        <v>0</v>
      </c>
      <c r="O136" s="9"/>
      <c r="P136" s="9"/>
    </row>
    <row r="137" spans="1:16" ht="180.75" thickBot="1">
      <c r="A137" s="34">
        <v>2484</v>
      </c>
      <c r="B137" s="17" t="s">
        <v>432</v>
      </c>
      <c r="C137" s="72">
        <v>8</v>
      </c>
      <c r="D137" s="73">
        <v>4</v>
      </c>
      <c r="E137" s="314" t="s">
        <v>707</v>
      </c>
      <c r="F137" s="317">
        <f t="shared" si="37"/>
        <v>0</v>
      </c>
      <c r="G137" s="318">
        <v>0</v>
      </c>
      <c r="H137" s="319">
        <v>0</v>
      </c>
      <c r="I137" s="317">
        <f t="shared" si="38"/>
        <v>0</v>
      </c>
      <c r="J137" s="318">
        <v>0</v>
      </c>
      <c r="K137" s="319">
        <v>0</v>
      </c>
      <c r="L137" s="317">
        <f t="shared" si="39"/>
        <v>0</v>
      </c>
      <c r="M137" s="318">
        <v>0</v>
      </c>
      <c r="N137" s="319">
        <v>0</v>
      </c>
      <c r="O137" s="9"/>
      <c r="P137" s="9"/>
    </row>
    <row r="138" spans="1:16" ht="108.75" thickBot="1">
      <c r="A138" s="34">
        <v>2485</v>
      </c>
      <c r="B138" s="17" t="s">
        <v>432</v>
      </c>
      <c r="C138" s="72">
        <v>8</v>
      </c>
      <c r="D138" s="73">
        <v>5</v>
      </c>
      <c r="E138" s="314" t="s">
        <v>708</v>
      </c>
      <c r="F138" s="317">
        <f t="shared" si="37"/>
        <v>0</v>
      </c>
      <c r="G138" s="318">
        <v>0</v>
      </c>
      <c r="H138" s="319">
        <v>0</v>
      </c>
      <c r="I138" s="317">
        <f t="shared" si="38"/>
        <v>0</v>
      </c>
      <c r="J138" s="318">
        <v>0</v>
      </c>
      <c r="K138" s="319">
        <v>0</v>
      </c>
      <c r="L138" s="317">
        <f t="shared" si="39"/>
        <v>0</v>
      </c>
      <c r="M138" s="318">
        <v>0</v>
      </c>
      <c r="N138" s="319">
        <v>0</v>
      </c>
      <c r="O138" s="9"/>
      <c r="P138" s="9"/>
    </row>
    <row r="139" spans="1:16" ht="96.75" thickBot="1">
      <c r="A139" s="34">
        <v>2486</v>
      </c>
      <c r="B139" s="17" t="s">
        <v>432</v>
      </c>
      <c r="C139" s="72">
        <v>8</v>
      </c>
      <c r="D139" s="73">
        <v>6</v>
      </c>
      <c r="E139" s="314" t="s">
        <v>709</v>
      </c>
      <c r="F139" s="317">
        <f t="shared" si="37"/>
        <v>0</v>
      </c>
      <c r="G139" s="318">
        <v>0</v>
      </c>
      <c r="H139" s="319">
        <v>0</v>
      </c>
      <c r="I139" s="317">
        <f t="shared" si="38"/>
        <v>0</v>
      </c>
      <c r="J139" s="318">
        <v>0</v>
      </c>
      <c r="K139" s="319">
        <v>0</v>
      </c>
      <c r="L139" s="317">
        <f t="shared" si="39"/>
        <v>0</v>
      </c>
      <c r="M139" s="318">
        <v>0</v>
      </c>
      <c r="N139" s="319">
        <v>0</v>
      </c>
      <c r="O139" s="9"/>
      <c r="P139" s="9"/>
    </row>
    <row r="140" spans="1:16" ht="120.75" thickBot="1">
      <c r="A140" s="34">
        <v>2487</v>
      </c>
      <c r="B140" s="17" t="s">
        <v>432</v>
      </c>
      <c r="C140" s="72">
        <v>8</v>
      </c>
      <c r="D140" s="73">
        <v>7</v>
      </c>
      <c r="E140" s="314" t="s">
        <v>710</v>
      </c>
      <c r="F140" s="317">
        <f t="shared" si="37"/>
        <v>0</v>
      </c>
      <c r="G140" s="318">
        <v>0</v>
      </c>
      <c r="H140" s="319">
        <v>0</v>
      </c>
      <c r="I140" s="317">
        <f t="shared" si="38"/>
        <v>0</v>
      </c>
      <c r="J140" s="318">
        <v>0</v>
      </c>
      <c r="K140" s="319">
        <v>0</v>
      </c>
      <c r="L140" s="317">
        <f t="shared" si="39"/>
        <v>0</v>
      </c>
      <c r="M140" s="318">
        <v>0</v>
      </c>
      <c r="N140" s="319">
        <v>0</v>
      </c>
      <c r="O140" s="9"/>
      <c r="P140" s="9"/>
    </row>
    <row r="141" spans="1:16" ht="96">
      <c r="A141" s="34">
        <v>2490</v>
      </c>
      <c r="B141" s="17" t="s">
        <v>432</v>
      </c>
      <c r="C141" s="72">
        <v>9</v>
      </c>
      <c r="D141" s="73">
        <v>0</v>
      </c>
      <c r="E141" s="314" t="s">
        <v>711</v>
      </c>
      <c r="F141" s="172">
        <f>SUM(F143)</f>
        <v>-200000</v>
      </c>
      <c r="G141" s="172">
        <f aca="true" t="shared" si="40" ref="G141:N141">SUM(G143)</f>
        <v>0</v>
      </c>
      <c r="H141" s="172">
        <f t="shared" si="40"/>
        <v>-200000</v>
      </c>
      <c r="I141" s="172">
        <f t="shared" si="40"/>
        <v>-100000</v>
      </c>
      <c r="J141" s="172">
        <f t="shared" si="40"/>
        <v>0</v>
      </c>
      <c r="K141" s="172">
        <f t="shared" si="40"/>
        <v>-100000</v>
      </c>
      <c r="L141" s="172">
        <f t="shared" si="40"/>
        <v>-80049.1452</v>
      </c>
      <c r="M141" s="172">
        <f t="shared" si="40"/>
        <v>0</v>
      </c>
      <c r="N141" s="172">
        <f t="shared" si="40"/>
        <v>-80049.1452</v>
      </c>
      <c r="O141" s="9"/>
      <c r="P141" s="9"/>
    </row>
    <row r="142" spans="1:16" ht="15">
      <c r="A142" s="34"/>
      <c r="B142" s="16"/>
      <c r="C142" s="72"/>
      <c r="D142" s="73"/>
      <c r="E142" s="314" t="s">
        <v>320</v>
      </c>
      <c r="F142" s="173"/>
      <c r="G142" s="173"/>
      <c r="H142" s="173"/>
      <c r="I142" s="173"/>
      <c r="J142" s="173"/>
      <c r="K142" s="173"/>
      <c r="L142" s="173"/>
      <c r="M142" s="173"/>
      <c r="N142" s="173"/>
      <c r="O142" s="12"/>
      <c r="P142" s="12"/>
    </row>
    <row r="143" spans="1:16" ht="96.75" thickBot="1">
      <c r="A143" s="34">
        <v>2491</v>
      </c>
      <c r="B143" s="17" t="s">
        <v>432</v>
      </c>
      <c r="C143" s="72">
        <v>9</v>
      </c>
      <c r="D143" s="73">
        <v>1</v>
      </c>
      <c r="E143" s="314" t="s">
        <v>711</v>
      </c>
      <c r="F143" s="317">
        <f>SUM(G143:H143)</f>
        <v>-200000</v>
      </c>
      <c r="G143" s="318">
        <v>0</v>
      </c>
      <c r="H143" s="319">
        <v>-200000</v>
      </c>
      <c r="I143" s="317">
        <f>SUM(J143:K143)</f>
        <v>-100000</v>
      </c>
      <c r="J143" s="318">
        <v>0</v>
      </c>
      <c r="K143" s="319">
        <v>-100000</v>
      </c>
      <c r="L143" s="317">
        <f>SUM(M143:N143)</f>
        <v>-80049.1452</v>
      </c>
      <c r="M143" s="318">
        <v>0</v>
      </c>
      <c r="N143" s="319">
        <v>-80049.1452</v>
      </c>
      <c r="O143" s="9"/>
      <c r="P143" s="9"/>
    </row>
    <row r="144" spans="1:16" ht="135">
      <c r="A144" s="34">
        <v>2500</v>
      </c>
      <c r="B144" s="17" t="s">
        <v>434</v>
      </c>
      <c r="C144" s="72">
        <v>0</v>
      </c>
      <c r="D144" s="73">
        <v>0</v>
      </c>
      <c r="E144" s="314" t="s">
        <v>106</v>
      </c>
      <c r="F144" s="172">
        <f>SUM(F146,F149,F152,F155,F158,F161,)</f>
        <v>150313.00040000002</v>
      </c>
      <c r="G144" s="172">
        <f aca="true" t="shared" si="41" ref="G144:N144">SUM(G146,G149,G152,G155,G158,G161,)</f>
        <v>130313.0003</v>
      </c>
      <c r="H144" s="172">
        <f t="shared" si="41"/>
        <v>20000.0001</v>
      </c>
      <c r="I144" s="172">
        <f t="shared" si="41"/>
        <v>104491.00020000001</v>
      </c>
      <c r="J144" s="172">
        <f t="shared" si="41"/>
        <v>91136.0001</v>
      </c>
      <c r="K144" s="172">
        <f t="shared" si="41"/>
        <v>13355.000100000001</v>
      </c>
      <c r="L144" s="172">
        <f t="shared" si="41"/>
        <v>100750.975</v>
      </c>
      <c r="M144" s="172">
        <f t="shared" si="41"/>
        <v>88129.626</v>
      </c>
      <c r="N144" s="172">
        <f t="shared" si="41"/>
        <v>12621.349</v>
      </c>
      <c r="O144" s="35"/>
      <c r="P144" s="35"/>
    </row>
    <row r="145" spans="1:16" ht="24">
      <c r="A145" s="37"/>
      <c r="B145" s="16"/>
      <c r="C145" s="333"/>
      <c r="D145" s="334"/>
      <c r="E145" s="314" t="s">
        <v>319</v>
      </c>
      <c r="F145" s="171"/>
      <c r="G145" s="315"/>
      <c r="H145" s="316"/>
      <c r="I145" s="171"/>
      <c r="J145" s="315"/>
      <c r="K145" s="316"/>
      <c r="L145" s="171"/>
      <c r="M145" s="315"/>
      <c r="N145" s="316"/>
      <c r="O145" s="9"/>
      <c r="P145" s="9"/>
    </row>
    <row r="146" spans="1:16" ht="24">
      <c r="A146" s="34">
        <v>2510</v>
      </c>
      <c r="B146" s="17" t="s">
        <v>434</v>
      </c>
      <c r="C146" s="72">
        <v>1</v>
      </c>
      <c r="D146" s="73">
        <v>0</v>
      </c>
      <c r="E146" s="314" t="s">
        <v>712</v>
      </c>
      <c r="F146" s="172">
        <f>SUM(F148)</f>
        <v>125589.00020000001</v>
      </c>
      <c r="G146" s="172">
        <f aca="true" t="shared" si="42" ref="G146:N146">SUM(G148)</f>
        <v>125589.0001</v>
      </c>
      <c r="H146" s="172">
        <f t="shared" si="42"/>
        <v>0.0001</v>
      </c>
      <c r="I146" s="172">
        <f t="shared" si="42"/>
        <v>90414.00020000001</v>
      </c>
      <c r="J146" s="172">
        <f t="shared" si="42"/>
        <v>83214.0001</v>
      </c>
      <c r="K146" s="172">
        <f t="shared" si="42"/>
        <v>7200.0001</v>
      </c>
      <c r="L146" s="172">
        <f t="shared" si="42"/>
        <v>87780.455</v>
      </c>
      <c r="M146" s="172">
        <f t="shared" si="42"/>
        <v>81314.106</v>
      </c>
      <c r="N146" s="172">
        <f t="shared" si="42"/>
        <v>6466.349</v>
      </c>
      <c r="O146" s="9"/>
      <c r="P146" s="9"/>
    </row>
    <row r="147" spans="1:16" ht="15">
      <c r="A147" s="34"/>
      <c r="B147" s="16"/>
      <c r="C147" s="72"/>
      <c r="D147" s="73"/>
      <c r="E147" s="314" t="s">
        <v>320</v>
      </c>
      <c r="F147" s="173"/>
      <c r="G147" s="173"/>
      <c r="H147" s="173"/>
      <c r="I147" s="173"/>
      <c r="J147" s="173"/>
      <c r="K147" s="173"/>
      <c r="L147" s="173"/>
      <c r="M147" s="173"/>
      <c r="N147" s="173"/>
      <c r="O147" s="12"/>
      <c r="P147" s="12"/>
    </row>
    <row r="148" spans="1:16" ht="24.75" thickBot="1">
      <c r="A148" s="34">
        <v>2511</v>
      </c>
      <c r="B148" s="17" t="s">
        <v>434</v>
      </c>
      <c r="C148" s="72">
        <v>1</v>
      </c>
      <c r="D148" s="73">
        <v>1</v>
      </c>
      <c r="E148" s="314" t="s">
        <v>712</v>
      </c>
      <c r="F148" s="317">
        <f>SUM(G148:H148)</f>
        <v>125589.00020000001</v>
      </c>
      <c r="G148" s="318">
        <v>125589.0001</v>
      </c>
      <c r="H148" s="319">
        <v>0.0001</v>
      </c>
      <c r="I148" s="317">
        <f>SUM(J148:K148)</f>
        <v>90414.00020000001</v>
      </c>
      <c r="J148" s="318">
        <v>83214.0001</v>
      </c>
      <c r="K148" s="319">
        <v>7200.0001</v>
      </c>
      <c r="L148" s="317">
        <f>SUM(M148:N148)</f>
        <v>87780.455</v>
      </c>
      <c r="M148" s="318">
        <v>81314.106</v>
      </c>
      <c r="N148" s="319">
        <v>6466.349</v>
      </c>
      <c r="O148" s="9"/>
      <c r="P148" s="9"/>
    </row>
    <row r="149" spans="1:16" ht="36">
      <c r="A149" s="34">
        <v>2520</v>
      </c>
      <c r="B149" s="17" t="s">
        <v>434</v>
      </c>
      <c r="C149" s="72">
        <v>2</v>
      </c>
      <c r="D149" s="73">
        <v>0</v>
      </c>
      <c r="E149" s="314" t="s">
        <v>713</v>
      </c>
      <c r="F149" s="172">
        <f>SUM(F151)</f>
        <v>0</v>
      </c>
      <c r="G149" s="172">
        <f aca="true" t="shared" si="43" ref="G149:N149">SUM(G151)</f>
        <v>0</v>
      </c>
      <c r="H149" s="172">
        <f t="shared" si="43"/>
        <v>0</v>
      </c>
      <c r="I149" s="172">
        <f t="shared" si="43"/>
        <v>0</v>
      </c>
      <c r="J149" s="172">
        <f t="shared" si="43"/>
        <v>0</v>
      </c>
      <c r="K149" s="172">
        <f t="shared" si="43"/>
        <v>0</v>
      </c>
      <c r="L149" s="172">
        <f t="shared" si="43"/>
        <v>0</v>
      </c>
      <c r="M149" s="172">
        <f t="shared" si="43"/>
        <v>0</v>
      </c>
      <c r="N149" s="172">
        <f t="shared" si="43"/>
        <v>0</v>
      </c>
      <c r="O149" s="9"/>
      <c r="P149" s="9"/>
    </row>
    <row r="150" spans="1:16" ht="15">
      <c r="A150" s="34"/>
      <c r="B150" s="16"/>
      <c r="C150" s="72"/>
      <c r="D150" s="73"/>
      <c r="E150" s="314" t="s">
        <v>320</v>
      </c>
      <c r="F150" s="173"/>
      <c r="G150" s="173"/>
      <c r="H150" s="173"/>
      <c r="I150" s="173"/>
      <c r="J150" s="173"/>
      <c r="K150" s="173"/>
      <c r="L150" s="173"/>
      <c r="M150" s="173"/>
      <c r="N150" s="173"/>
      <c r="O150" s="12"/>
      <c r="P150" s="12"/>
    </row>
    <row r="151" spans="1:16" ht="36.75" thickBot="1">
      <c r="A151" s="34">
        <v>2521</v>
      </c>
      <c r="B151" s="17" t="s">
        <v>434</v>
      </c>
      <c r="C151" s="72">
        <v>2</v>
      </c>
      <c r="D151" s="73">
        <v>1</v>
      </c>
      <c r="E151" s="314" t="s">
        <v>714</v>
      </c>
      <c r="F151" s="317">
        <f>SUM(G151:H151)</f>
        <v>0</v>
      </c>
      <c r="G151" s="318">
        <v>0</v>
      </c>
      <c r="H151" s="319">
        <v>0</v>
      </c>
      <c r="I151" s="317">
        <f>SUM(J151:K151)</f>
        <v>0</v>
      </c>
      <c r="J151" s="318">
        <v>0</v>
      </c>
      <c r="K151" s="319">
        <v>0</v>
      </c>
      <c r="L151" s="317">
        <f>SUM(M151:N151)</f>
        <v>0</v>
      </c>
      <c r="M151" s="318">
        <v>0</v>
      </c>
      <c r="N151" s="319">
        <v>0</v>
      </c>
      <c r="O151" s="9"/>
      <c r="P151" s="9"/>
    </row>
    <row r="152" spans="1:16" ht="72">
      <c r="A152" s="34">
        <v>2530</v>
      </c>
      <c r="B152" s="17" t="s">
        <v>434</v>
      </c>
      <c r="C152" s="72">
        <v>3</v>
      </c>
      <c r="D152" s="73">
        <v>0</v>
      </c>
      <c r="E152" s="314" t="s">
        <v>715</v>
      </c>
      <c r="F152" s="172">
        <f>SUM(F154)</f>
        <v>0</v>
      </c>
      <c r="G152" s="172">
        <f aca="true" t="shared" si="44" ref="G152:N152">SUM(G154)</f>
        <v>0</v>
      </c>
      <c r="H152" s="172">
        <f t="shared" si="44"/>
        <v>0</v>
      </c>
      <c r="I152" s="172">
        <f t="shared" si="44"/>
        <v>0</v>
      </c>
      <c r="J152" s="172">
        <f t="shared" si="44"/>
        <v>0</v>
      </c>
      <c r="K152" s="172">
        <f t="shared" si="44"/>
        <v>0</v>
      </c>
      <c r="L152" s="172">
        <f t="shared" si="44"/>
        <v>0</v>
      </c>
      <c r="M152" s="172">
        <f t="shared" si="44"/>
        <v>0</v>
      </c>
      <c r="N152" s="172">
        <f t="shared" si="44"/>
        <v>0</v>
      </c>
      <c r="O152" s="9"/>
      <c r="P152" s="9"/>
    </row>
    <row r="153" spans="1:16" ht="15">
      <c r="A153" s="34"/>
      <c r="B153" s="16"/>
      <c r="C153" s="72"/>
      <c r="D153" s="73"/>
      <c r="E153" s="314" t="s">
        <v>320</v>
      </c>
      <c r="F153" s="173"/>
      <c r="G153" s="173"/>
      <c r="H153" s="173"/>
      <c r="I153" s="173"/>
      <c r="J153" s="173"/>
      <c r="K153" s="173"/>
      <c r="L153" s="173"/>
      <c r="M153" s="173"/>
      <c r="N153" s="173"/>
      <c r="O153" s="12"/>
      <c r="P153" s="12"/>
    </row>
    <row r="154" spans="1:16" ht="72.75" thickBot="1">
      <c r="A154" s="34">
        <v>2531</v>
      </c>
      <c r="B154" s="17" t="s">
        <v>434</v>
      </c>
      <c r="C154" s="72">
        <v>3</v>
      </c>
      <c r="D154" s="73">
        <v>1</v>
      </c>
      <c r="E154" s="314" t="s">
        <v>715</v>
      </c>
      <c r="F154" s="317">
        <f>SUM(G154:H154)</f>
        <v>0</v>
      </c>
      <c r="G154" s="318">
        <v>0</v>
      </c>
      <c r="H154" s="319">
        <v>0</v>
      </c>
      <c r="I154" s="317">
        <f>SUM(J154:K154)</f>
        <v>0</v>
      </c>
      <c r="J154" s="318">
        <v>0</v>
      </c>
      <c r="K154" s="319">
        <v>0</v>
      </c>
      <c r="L154" s="317">
        <f>SUM(M154:N154)</f>
        <v>0</v>
      </c>
      <c r="M154" s="318">
        <v>0</v>
      </c>
      <c r="N154" s="319">
        <v>0</v>
      </c>
      <c r="O154" s="9"/>
      <c r="P154" s="9"/>
    </row>
    <row r="155" spans="1:16" ht="84">
      <c r="A155" s="34">
        <v>2540</v>
      </c>
      <c r="B155" s="17" t="s">
        <v>434</v>
      </c>
      <c r="C155" s="72">
        <v>4</v>
      </c>
      <c r="D155" s="73">
        <v>0</v>
      </c>
      <c r="E155" s="314" t="s">
        <v>716</v>
      </c>
      <c r="F155" s="172">
        <f>SUM(F157)</f>
        <v>0</v>
      </c>
      <c r="G155" s="172">
        <f aca="true" t="shared" si="45" ref="G155:N155">SUM(G157)</f>
        <v>0</v>
      </c>
      <c r="H155" s="172">
        <f t="shared" si="45"/>
        <v>0</v>
      </c>
      <c r="I155" s="172">
        <f t="shared" si="45"/>
        <v>0</v>
      </c>
      <c r="J155" s="172">
        <f t="shared" si="45"/>
        <v>0</v>
      </c>
      <c r="K155" s="172">
        <f t="shared" si="45"/>
        <v>0</v>
      </c>
      <c r="L155" s="172">
        <f t="shared" si="45"/>
        <v>0</v>
      </c>
      <c r="M155" s="172">
        <f t="shared" si="45"/>
        <v>0</v>
      </c>
      <c r="N155" s="172">
        <f t="shared" si="45"/>
        <v>0</v>
      </c>
      <c r="O155" s="9"/>
      <c r="P155" s="9"/>
    </row>
    <row r="156" spans="1:16" ht="15">
      <c r="A156" s="34"/>
      <c r="B156" s="16"/>
      <c r="C156" s="72"/>
      <c r="D156" s="73"/>
      <c r="E156" s="314" t="s">
        <v>320</v>
      </c>
      <c r="F156" s="173"/>
      <c r="G156" s="173"/>
      <c r="H156" s="173"/>
      <c r="I156" s="173"/>
      <c r="J156" s="173"/>
      <c r="K156" s="173"/>
      <c r="L156" s="173"/>
      <c r="M156" s="173"/>
      <c r="N156" s="173"/>
      <c r="O156" s="12"/>
      <c r="P156" s="12"/>
    </row>
    <row r="157" spans="1:16" ht="84.75" thickBot="1">
      <c r="A157" s="34">
        <v>2541</v>
      </c>
      <c r="B157" s="17" t="s">
        <v>434</v>
      </c>
      <c r="C157" s="72">
        <v>4</v>
      </c>
      <c r="D157" s="73">
        <v>1</v>
      </c>
      <c r="E157" s="314" t="s">
        <v>716</v>
      </c>
      <c r="F157" s="317">
        <f>SUM(G157:H157)</f>
        <v>0</v>
      </c>
      <c r="G157" s="318">
        <v>0</v>
      </c>
      <c r="H157" s="319">
        <v>0</v>
      </c>
      <c r="I157" s="317">
        <f>SUM(J157:K157)</f>
        <v>0</v>
      </c>
      <c r="J157" s="318">
        <v>0</v>
      </c>
      <c r="K157" s="319">
        <v>0</v>
      </c>
      <c r="L157" s="317">
        <f>SUM(M157:N157)</f>
        <v>0</v>
      </c>
      <c r="M157" s="318">
        <v>0</v>
      </c>
      <c r="N157" s="319">
        <v>0</v>
      </c>
      <c r="O157" s="9"/>
      <c r="P157" s="9"/>
    </row>
    <row r="158" spans="1:16" ht="144">
      <c r="A158" s="34">
        <v>2550</v>
      </c>
      <c r="B158" s="17" t="s">
        <v>434</v>
      </c>
      <c r="C158" s="72">
        <v>5</v>
      </c>
      <c r="D158" s="73">
        <v>0</v>
      </c>
      <c r="E158" s="314" t="s">
        <v>717</v>
      </c>
      <c r="F158" s="172">
        <f>SUM(F160)</f>
        <v>0</v>
      </c>
      <c r="G158" s="172">
        <f aca="true" t="shared" si="46" ref="G158:N158">SUM(G160)</f>
        <v>0</v>
      </c>
      <c r="H158" s="172">
        <f t="shared" si="46"/>
        <v>0</v>
      </c>
      <c r="I158" s="172">
        <f t="shared" si="46"/>
        <v>0</v>
      </c>
      <c r="J158" s="172">
        <f t="shared" si="46"/>
        <v>0</v>
      </c>
      <c r="K158" s="172">
        <f t="shared" si="46"/>
        <v>0</v>
      </c>
      <c r="L158" s="172">
        <f t="shared" si="46"/>
        <v>0</v>
      </c>
      <c r="M158" s="172">
        <f t="shared" si="46"/>
        <v>0</v>
      </c>
      <c r="N158" s="172">
        <f t="shared" si="46"/>
        <v>0</v>
      </c>
      <c r="O158" s="9"/>
      <c r="P158" s="9"/>
    </row>
    <row r="159" spans="1:16" ht="15">
      <c r="A159" s="34"/>
      <c r="B159" s="16"/>
      <c r="C159" s="72"/>
      <c r="D159" s="73"/>
      <c r="E159" s="314" t="s">
        <v>320</v>
      </c>
      <c r="F159" s="173"/>
      <c r="G159" s="173"/>
      <c r="H159" s="173"/>
      <c r="I159" s="173"/>
      <c r="J159" s="173"/>
      <c r="K159" s="173"/>
      <c r="L159" s="173"/>
      <c r="M159" s="173"/>
      <c r="N159" s="173"/>
      <c r="O159" s="12"/>
      <c r="P159" s="12"/>
    </row>
    <row r="160" spans="1:16" ht="144.75" thickBot="1">
      <c r="A160" s="34">
        <v>2551</v>
      </c>
      <c r="B160" s="17" t="s">
        <v>434</v>
      </c>
      <c r="C160" s="72">
        <v>5</v>
      </c>
      <c r="D160" s="73">
        <v>1</v>
      </c>
      <c r="E160" s="314" t="s">
        <v>717</v>
      </c>
      <c r="F160" s="317">
        <f>SUM(G160:H160)</f>
        <v>0</v>
      </c>
      <c r="G160" s="318">
        <v>0</v>
      </c>
      <c r="H160" s="319">
        <v>0</v>
      </c>
      <c r="I160" s="317">
        <f>SUM(J160:K160)</f>
        <v>0</v>
      </c>
      <c r="J160" s="318">
        <v>0</v>
      </c>
      <c r="K160" s="319">
        <v>0</v>
      </c>
      <c r="L160" s="317">
        <f>SUM(M160:N160)</f>
        <v>0</v>
      </c>
      <c r="M160" s="318">
        <v>0</v>
      </c>
      <c r="N160" s="319">
        <v>0</v>
      </c>
      <c r="O160" s="9"/>
      <c r="P160" s="9"/>
    </row>
    <row r="161" spans="1:16" ht="108">
      <c r="A161" s="34">
        <v>2560</v>
      </c>
      <c r="B161" s="17" t="s">
        <v>434</v>
      </c>
      <c r="C161" s="72">
        <v>6</v>
      </c>
      <c r="D161" s="73">
        <v>0</v>
      </c>
      <c r="E161" s="314" t="s">
        <v>718</v>
      </c>
      <c r="F161" s="172">
        <f>SUM(F163)</f>
        <v>24724.000200000002</v>
      </c>
      <c r="G161" s="172">
        <f aca="true" t="shared" si="47" ref="G161:N161">SUM(G163)</f>
        <v>4724.0002</v>
      </c>
      <c r="H161" s="172">
        <f t="shared" si="47"/>
        <v>20000</v>
      </c>
      <c r="I161" s="172">
        <f t="shared" si="47"/>
        <v>14077</v>
      </c>
      <c r="J161" s="172">
        <f t="shared" si="47"/>
        <v>7922</v>
      </c>
      <c r="K161" s="172">
        <f t="shared" si="47"/>
        <v>6155</v>
      </c>
      <c r="L161" s="172">
        <f t="shared" si="47"/>
        <v>12970.52</v>
      </c>
      <c r="M161" s="172">
        <f t="shared" si="47"/>
        <v>6815.52</v>
      </c>
      <c r="N161" s="172">
        <f t="shared" si="47"/>
        <v>6155</v>
      </c>
      <c r="O161" s="9"/>
      <c r="P161" s="9"/>
    </row>
    <row r="162" spans="1:16" ht="15">
      <c r="A162" s="34"/>
      <c r="B162" s="16"/>
      <c r="C162" s="72"/>
      <c r="D162" s="73"/>
      <c r="E162" s="314" t="s">
        <v>320</v>
      </c>
      <c r="F162" s="173"/>
      <c r="G162" s="173"/>
      <c r="H162" s="173"/>
      <c r="I162" s="173"/>
      <c r="J162" s="173"/>
      <c r="K162" s="173"/>
      <c r="L162" s="173"/>
      <c r="M162" s="173"/>
      <c r="N162" s="173"/>
      <c r="O162" s="12"/>
      <c r="P162" s="12"/>
    </row>
    <row r="163" spans="1:16" ht="108.75" thickBot="1">
      <c r="A163" s="34">
        <v>2561</v>
      </c>
      <c r="B163" s="17" t="s">
        <v>434</v>
      </c>
      <c r="C163" s="72">
        <v>6</v>
      </c>
      <c r="D163" s="73">
        <v>1</v>
      </c>
      <c r="E163" s="314" t="s">
        <v>718</v>
      </c>
      <c r="F163" s="317">
        <f>SUM(G163:H163)</f>
        <v>24724.000200000002</v>
      </c>
      <c r="G163" s="318">
        <v>4724.0002</v>
      </c>
      <c r="H163" s="319">
        <v>20000</v>
      </c>
      <c r="I163" s="317">
        <f>SUM(J163:K163)</f>
        <v>14077</v>
      </c>
      <c r="J163" s="318">
        <v>7922</v>
      </c>
      <c r="K163" s="319">
        <v>6155</v>
      </c>
      <c r="L163" s="317">
        <f>SUM(M163:N163)</f>
        <v>12970.52</v>
      </c>
      <c r="M163" s="318">
        <v>6815.52</v>
      </c>
      <c r="N163" s="319">
        <v>6155</v>
      </c>
      <c r="O163" s="9"/>
      <c r="P163" s="9"/>
    </row>
    <row r="164" spans="1:16" ht="171">
      <c r="A164" s="34">
        <v>2600</v>
      </c>
      <c r="B164" s="17" t="s">
        <v>435</v>
      </c>
      <c r="C164" s="72">
        <v>0</v>
      </c>
      <c r="D164" s="73">
        <v>0</v>
      </c>
      <c r="E164" s="314" t="s">
        <v>475</v>
      </c>
      <c r="F164" s="172">
        <f>SUM(F166,F169,F172,F175,F178,F181,)</f>
        <v>344711.4003</v>
      </c>
      <c r="G164" s="172">
        <f aca="true" t="shared" si="48" ref="G164:N164">SUM(G166,G169,G172,G175,G178,G181,)</f>
        <v>226511.4002</v>
      </c>
      <c r="H164" s="172">
        <f t="shared" si="48"/>
        <v>118200.0001</v>
      </c>
      <c r="I164" s="172">
        <f t="shared" si="48"/>
        <v>213724.9003</v>
      </c>
      <c r="J164" s="172">
        <f t="shared" si="48"/>
        <v>191990.4002</v>
      </c>
      <c r="K164" s="172">
        <f t="shared" si="48"/>
        <v>21734.500099999997</v>
      </c>
      <c r="L164" s="172">
        <f t="shared" si="48"/>
        <v>192603.668</v>
      </c>
      <c r="M164" s="172">
        <f t="shared" si="48"/>
        <v>178042.625</v>
      </c>
      <c r="N164" s="172">
        <f t="shared" si="48"/>
        <v>14561.043</v>
      </c>
      <c r="O164" s="35"/>
      <c r="P164" s="35"/>
    </row>
    <row r="165" spans="1:16" ht="24">
      <c r="A165" s="37"/>
      <c r="B165" s="16"/>
      <c r="C165" s="333"/>
      <c r="D165" s="334"/>
      <c r="E165" s="314" t="s">
        <v>319</v>
      </c>
      <c r="F165" s="171"/>
      <c r="G165" s="315"/>
      <c r="H165" s="316"/>
      <c r="I165" s="171"/>
      <c r="J165" s="315"/>
      <c r="K165" s="316"/>
      <c r="L165" s="171"/>
      <c r="M165" s="315"/>
      <c r="N165" s="316"/>
      <c r="O165" s="9"/>
      <c r="P165" s="9"/>
    </row>
    <row r="166" spans="1:16" ht="48">
      <c r="A166" s="34">
        <v>2610</v>
      </c>
      <c r="B166" s="17" t="s">
        <v>435</v>
      </c>
      <c r="C166" s="72">
        <v>1</v>
      </c>
      <c r="D166" s="73">
        <v>0</v>
      </c>
      <c r="E166" s="314" t="s">
        <v>719</v>
      </c>
      <c r="F166" s="172">
        <f>SUM(F168)</f>
        <v>0</v>
      </c>
      <c r="G166" s="172">
        <f aca="true" t="shared" si="49" ref="G166:N166">SUM(G168)</f>
        <v>0</v>
      </c>
      <c r="H166" s="172">
        <f t="shared" si="49"/>
        <v>0</v>
      </c>
      <c r="I166" s="172">
        <f t="shared" si="49"/>
        <v>0</v>
      </c>
      <c r="J166" s="172">
        <f t="shared" si="49"/>
        <v>0</v>
      </c>
      <c r="K166" s="172">
        <f t="shared" si="49"/>
        <v>0</v>
      </c>
      <c r="L166" s="172">
        <f t="shared" si="49"/>
        <v>0</v>
      </c>
      <c r="M166" s="172">
        <f t="shared" si="49"/>
        <v>0</v>
      </c>
      <c r="N166" s="172">
        <f t="shared" si="49"/>
        <v>0</v>
      </c>
      <c r="O166" s="9"/>
      <c r="P166" s="9"/>
    </row>
    <row r="167" spans="1:16" ht="15">
      <c r="A167" s="34"/>
      <c r="B167" s="16"/>
      <c r="C167" s="72"/>
      <c r="D167" s="73"/>
      <c r="E167" s="314" t="s">
        <v>320</v>
      </c>
      <c r="F167" s="173"/>
      <c r="G167" s="173"/>
      <c r="H167" s="173"/>
      <c r="I167" s="173"/>
      <c r="J167" s="173"/>
      <c r="K167" s="173"/>
      <c r="L167" s="173"/>
      <c r="M167" s="173"/>
      <c r="N167" s="173"/>
      <c r="O167" s="12"/>
      <c r="P167" s="12"/>
    </row>
    <row r="168" spans="1:16" ht="48.75" thickBot="1">
      <c r="A168" s="34">
        <v>2611</v>
      </c>
      <c r="B168" s="17" t="s">
        <v>435</v>
      </c>
      <c r="C168" s="72">
        <v>1</v>
      </c>
      <c r="D168" s="73">
        <v>1</v>
      </c>
      <c r="E168" s="314" t="s">
        <v>720</v>
      </c>
      <c r="F168" s="317">
        <f>SUM(G168:H168)</f>
        <v>0</v>
      </c>
      <c r="G168" s="318">
        <v>0</v>
      </c>
      <c r="H168" s="319">
        <v>0</v>
      </c>
      <c r="I168" s="317">
        <f>SUM(J168:K168)</f>
        <v>0</v>
      </c>
      <c r="J168" s="318">
        <v>0</v>
      </c>
      <c r="K168" s="319">
        <v>0</v>
      </c>
      <c r="L168" s="317">
        <f>SUM(M168:N168)</f>
        <v>0</v>
      </c>
      <c r="M168" s="318">
        <v>0</v>
      </c>
      <c r="N168" s="319">
        <v>0</v>
      </c>
      <c r="O168" s="9"/>
      <c r="P168" s="9"/>
    </row>
    <row r="169" spans="1:16" ht="48">
      <c r="A169" s="34">
        <v>2620</v>
      </c>
      <c r="B169" s="17" t="s">
        <v>435</v>
      </c>
      <c r="C169" s="72">
        <v>2</v>
      </c>
      <c r="D169" s="73">
        <v>0</v>
      </c>
      <c r="E169" s="314" t="s">
        <v>721</v>
      </c>
      <c r="F169" s="172">
        <f>SUM(F171)</f>
        <v>50000</v>
      </c>
      <c r="G169" s="172">
        <f aca="true" t="shared" si="50" ref="G169:N169">SUM(G171)</f>
        <v>0</v>
      </c>
      <c r="H169" s="172">
        <f t="shared" si="50"/>
        <v>50000</v>
      </c>
      <c r="I169" s="172">
        <f t="shared" si="50"/>
        <v>0</v>
      </c>
      <c r="J169" s="172">
        <f t="shared" si="50"/>
        <v>0</v>
      </c>
      <c r="K169" s="172">
        <f t="shared" si="50"/>
        <v>0</v>
      </c>
      <c r="L169" s="172">
        <f t="shared" si="50"/>
        <v>0</v>
      </c>
      <c r="M169" s="172">
        <f t="shared" si="50"/>
        <v>0</v>
      </c>
      <c r="N169" s="172">
        <f t="shared" si="50"/>
        <v>0</v>
      </c>
      <c r="O169" s="9"/>
      <c r="P169" s="9"/>
    </row>
    <row r="170" spans="1:16" ht="15">
      <c r="A170" s="34"/>
      <c r="B170" s="16"/>
      <c r="C170" s="72"/>
      <c r="D170" s="73"/>
      <c r="E170" s="314" t="s">
        <v>320</v>
      </c>
      <c r="F170" s="173"/>
      <c r="G170" s="173"/>
      <c r="H170" s="173"/>
      <c r="I170" s="173"/>
      <c r="J170" s="173"/>
      <c r="K170" s="173"/>
      <c r="L170" s="173"/>
      <c r="M170" s="173"/>
      <c r="N170" s="173"/>
      <c r="O170" s="12"/>
      <c r="P170" s="12"/>
    </row>
    <row r="171" spans="1:16" ht="48.75" thickBot="1">
      <c r="A171" s="34">
        <v>2621</v>
      </c>
      <c r="B171" s="17" t="s">
        <v>435</v>
      </c>
      <c r="C171" s="72">
        <v>2</v>
      </c>
      <c r="D171" s="73">
        <v>1</v>
      </c>
      <c r="E171" s="314" t="s">
        <v>721</v>
      </c>
      <c r="F171" s="317">
        <f>SUM(G171:H171)</f>
        <v>50000</v>
      </c>
      <c r="G171" s="318">
        <v>0</v>
      </c>
      <c r="H171" s="319">
        <v>50000</v>
      </c>
      <c r="I171" s="317">
        <f>SUM(J171:K171)</f>
        <v>0</v>
      </c>
      <c r="J171" s="318">
        <v>0</v>
      </c>
      <c r="K171" s="319">
        <v>0</v>
      </c>
      <c r="L171" s="317">
        <f>SUM(M171:N171)</f>
        <v>0</v>
      </c>
      <c r="M171" s="318">
        <v>0</v>
      </c>
      <c r="N171" s="319">
        <v>0</v>
      </c>
      <c r="O171" s="9"/>
      <c r="P171" s="9"/>
    </row>
    <row r="172" spans="1:16" ht="36">
      <c r="A172" s="34">
        <v>2630</v>
      </c>
      <c r="B172" s="17" t="s">
        <v>435</v>
      </c>
      <c r="C172" s="72">
        <v>3</v>
      </c>
      <c r="D172" s="73">
        <v>0</v>
      </c>
      <c r="E172" s="314" t="s">
        <v>722</v>
      </c>
      <c r="F172" s="172">
        <f>SUM(F174)</f>
        <v>0</v>
      </c>
      <c r="G172" s="172">
        <f aca="true" t="shared" si="51" ref="G172:N172">SUM(G174)</f>
        <v>0</v>
      </c>
      <c r="H172" s="172">
        <f t="shared" si="51"/>
        <v>0</v>
      </c>
      <c r="I172" s="172">
        <f t="shared" si="51"/>
        <v>0</v>
      </c>
      <c r="J172" s="172">
        <f t="shared" si="51"/>
        <v>0</v>
      </c>
      <c r="K172" s="172">
        <f t="shared" si="51"/>
        <v>0</v>
      </c>
      <c r="L172" s="172">
        <f t="shared" si="51"/>
        <v>0</v>
      </c>
      <c r="M172" s="172">
        <f t="shared" si="51"/>
        <v>0</v>
      </c>
      <c r="N172" s="172">
        <f t="shared" si="51"/>
        <v>0</v>
      </c>
      <c r="O172" s="9"/>
      <c r="P172" s="9"/>
    </row>
    <row r="173" spans="1:16" ht="15">
      <c r="A173" s="34"/>
      <c r="B173" s="16"/>
      <c r="C173" s="72"/>
      <c r="D173" s="73"/>
      <c r="E173" s="314" t="s">
        <v>320</v>
      </c>
      <c r="F173" s="173"/>
      <c r="G173" s="173"/>
      <c r="H173" s="173"/>
      <c r="I173" s="173"/>
      <c r="J173" s="173"/>
      <c r="K173" s="173"/>
      <c r="L173" s="173"/>
      <c r="M173" s="173"/>
      <c r="N173" s="173"/>
      <c r="O173" s="12"/>
      <c r="P173" s="12"/>
    </row>
    <row r="174" spans="1:16" ht="36.75" thickBot="1">
      <c r="A174" s="34">
        <v>2631</v>
      </c>
      <c r="B174" s="17" t="s">
        <v>435</v>
      </c>
      <c r="C174" s="72">
        <v>3</v>
      </c>
      <c r="D174" s="73">
        <v>1</v>
      </c>
      <c r="E174" s="314" t="s">
        <v>723</v>
      </c>
      <c r="F174" s="317">
        <f>SUM(G174:H174)</f>
        <v>0</v>
      </c>
      <c r="G174" s="318">
        <v>0</v>
      </c>
      <c r="H174" s="319">
        <v>0</v>
      </c>
      <c r="I174" s="317">
        <f>SUM(J174:K174)</f>
        <v>0</v>
      </c>
      <c r="J174" s="318">
        <v>0</v>
      </c>
      <c r="K174" s="319">
        <v>0</v>
      </c>
      <c r="L174" s="317">
        <f>SUM(M174:N174)</f>
        <v>0</v>
      </c>
      <c r="M174" s="318">
        <v>0</v>
      </c>
      <c r="N174" s="319">
        <v>0</v>
      </c>
      <c r="O174" s="9"/>
      <c r="P174" s="9"/>
    </row>
    <row r="175" spans="1:16" ht="48">
      <c r="A175" s="34">
        <v>2640</v>
      </c>
      <c r="B175" s="17" t="s">
        <v>435</v>
      </c>
      <c r="C175" s="72">
        <v>4</v>
      </c>
      <c r="D175" s="73">
        <v>0</v>
      </c>
      <c r="E175" s="314" t="s">
        <v>724</v>
      </c>
      <c r="F175" s="172">
        <f>SUM(F177)</f>
        <v>181716.4001</v>
      </c>
      <c r="G175" s="172">
        <f aca="true" t="shared" si="52" ref="G175:N175">SUM(G177)</f>
        <v>166516.4</v>
      </c>
      <c r="H175" s="172">
        <f t="shared" si="52"/>
        <v>15200.0001</v>
      </c>
      <c r="I175" s="172">
        <f t="shared" si="52"/>
        <v>182895.4001</v>
      </c>
      <c r="J175" s="172">
        <f t="shared" si="52"/>
        <v>167695.4</v>
      </c>
      <c r="K175" s="172">
        <f t="shared" si="52"/>
        <v>15200.0001</v>
      </c>
      <c r="L175" s="172">
        <f t="shared" si="52"/>
        <v>170566.59900000002</v>
      </c>
      <c r="M175" s="172">
        <f t="shared" si="52"/>
        <v>160590.056</v>
      </c>
      <c r="N175" s="172">
        <f t="shared" si="52"/>
        <v>9976.543</v>
      </c>
      <c r="O175" s="9"/>
      <c r="P175" s="9"/>
    </row>
    <row r="176" spans="1:16" ht="15">
      <c r="A176" s="34"/>
      <c r="B176" s="16"/>
      <c r="C176" s="72"/>
      <c r="D176" s="73"/>
      <c r="E176" s="314" t="s">
        <v>320</v>
      </c>
      <c r="F176" s="173"/>
      <c r="G176" s="173"/>
      <c r="H176" s="173"/>
      <c r="I176" s="173"/>
      <c r="J176" s="173"/>
      <c r="K176" s="173"/>
      <c r="L176" s="173"/>
      <c r="M176" s="173"/>
      <c r="N176" s="173"/>
      <c r="O176" s="12"/>
      <c r="P176" s="12"/>
    </row>
    <row r="177" spans="1:16" ht="48.75" thickBot="1">
      <c r="A177" s="34">
        <v>2641</v>
      </c>
      <c r="B177" s="17" t="s">
        <v>435</v>
      </c>
      <c r="C177" s="72">
        <v>4</v>
      </c>
      <c r="D177" s="73">
        <v>1</v>
      </c>
      <c r="E177" s="314" t="s">
        <v>725</v>
      </c>
      <c r="F177" s="317">
        <f>SUM(G177:H177)</f>
        <v>181716.4001</v>
      </c>
      <c r="G177" s="318">
        <v>166516.4</v>
      </c>
      <c r="H177" s="319">
        <v>15200.0001</v>
      </c>
      <c r="I177" s="317">
        <f>SUM(J177:K177)</f>
        <v>182895.4001</v>
      </c>
      <c r="J177" s="318">
        <v>167695.4</v>
      </c>
      <c r="K177" s="319">
        <v>15200.0001</v>
      </c>
      <c r="L177" s="317">
        <f>SUM(M177:N177)</f>
        <v>170566.59900000002</v>
      </c>
      <c r="M177" s="318">
        <v>160590.056</v>
      </c>
      <c r="N177" s="319">
        <v>9976.543</v>
      </c>
      <c r="O177" s="9"/>
      <c r="P177" s="9"/>
    </row>
    <row r="178" spans="1:16" ht="168">
      <c r="A178" s="34">
        <v>2650</v>
      </c>
      <c r="B178" s="17" t="s">
        <v>435</v>
      </c>
      <c r="C178" s="72">
        <v>5</v>
      </c>
      <c r="D178" s="73">
        <v>0</v>
      </c>
      <c r="E178" s="314" t="s">
        <v>735</v>
      </c>
      <c r="F178" s="172">
        <f>SUM(F180)</f>
        <v>0</v>
      </c>
      <c r="G178" s="172">
        <f aca="true" t="shared" si="53" ref="G178:N178">SUM(G180)</f>
        <v>0</v>
      </c>
      <c r="H178" s="172">
        <f t="shared" si="53"/>
        <v>0</v>
      </c>
      <c r="I178" s="172">
        <f t="shared" si="53"/>
        <v>0</v>
      </c>
      <c r="J178" s="172">
        <f t="shared" si="53"/>
        <v>0</v>
      </c>
      <c r="K178" s="172">
        <f t="shared" si="53"/>
        <v>0</v>
      </c>
      <c r="L178" s="172">
        <f t="shared" si="53"/>
        <v>0</v>
      </c>
      <c r="M178" s="172">
        <f t="shared" si="53"/>
        <v>0</v>
      </c>
      <c r="N178" s="172">
        <f t="shared" si="53"/>
        <v>0</v>
      </c>
      <c r="O178" s="9"/>
      <c r="P178" s="9"/>
    </row>
    <row r="179" spans="1:16" ht="15">
      <c r="A179" s="34"/>
      <c r="B179" s="16"/>
      <c r="C179" s="72"/>
      <c r="D179" s="73"/>
      <c r="E179" s="314" t="s">
        <v>320</v>
      </c>
      <c r="F179" s="173"/>
      <c r="G179" s="173"/>
      <c r="H179" s="173"/>
      <c r="I179" s="173"/>
      <c r="J179" s="173"/>
      <c r="K179" s="173"/>
      <c r="L179" s="173"/>
      <c r="M179" s="173"/>
      <c r="N179" s="173"/>
      <c r="O179" s="12"/>
      <c r="P179" s="12"/>
    </row>
    <row r="180" spans="1:16" ht="168.75" thickBot="1">
      <c r="A180" s="34">
        <v>2651</v>
      </c>
      <c r="B180" s="17" t="s">
        <v>435</v>
      </c>
      <c r="C180" s="72">
        <v>5</v>
      </c>
      <c r="D180" s="73">
        <v>1</v>
      </c>
      <c r="E180" s="314" t="s">
        <v>735</v>
      </c>
      <c r="F180" s="317">
        <f>SUM(G180:H180)</f>
        <v>0</v>
      </c>
      <c r="G180" s="318">
        <v>0</v>
      </c>
      <c r="H180" s="319">
        <v>0</v>
      </c>
      <c r="I180" s="317">
        <f>SUM(J180:K180)</f>
        <v>0</v>
      </c>
      <c r="J180" s="318">
        <v>0</v>
      </c>
      <c r="K180" s="319">
        <v>0</v>
      </c>
      <c r="L180" s="317">
        <f>SUM(M180:N180)</f>
        <v>0</v>
      </c>
      <c r="M180" s="318">
        <v>0</v>
      </c>
      <c r="N180" s="319">
        <v>0</v>
      </c>
      <c r="O180" s="9"/>
      <c r="P180" s="9"/>
    </row>
    <row r="181" spans="1:16" ht="132">
      <c r="A181" s="34">
        <v>2660</v>
      </c>
      <c r="B181" s="17" t="s">
        <v>435</v>
      </c>
      <c r="C181" s="72">
        <v>6</v>
      </c>
      <c r="D181" s="73">
        <v>0</v>
      </c>
      <c r="E181" s="314" t="s">
        <v>759</v>
      </c>
      <c r="F181" s="172">
        <f>SUM(F183)</f>
        <v>112995.00020000001</v>
      </c>
      <c r="G181" s="172">
        <f aca="true" t="shared" si="54" ref="G181:N181">SUM(G183)</f>
        <v>59995.0002</v>
      </c>
      <c r="H181" s="172">
        <f t="shared" si="54"/>
        <v>53000</v>
      </c>
      <c r="I181" s="172">
        <f t="shared" si="54"/>
        <v>30829.5002</v>
      </c>
      <c r="J181" s="172">
        <f t="shared" si="54"/>
        <v>24295.0002</v>
      </c>
      <c r="K181" s="172">
        <f t="shared" si="54"/>
        <v>6534.5</v>
      </c>
      <c r="L181" s="172">
        <f t="shared" si="54"/>
        <v>22037.069</v>
      </c>
      <c r="M181" s="172">
        <f t="shared" si="54"/>
        <v>17452.569</v>
      </c>
      <c r="N181" s="172">
        <f t="shared" si="54"/>
        <v>4584.5</v>
      </c>
      <c r="O181" s="9"/>
      <c r="P181" s="9"/>
    </row>
    <row r="182" spans="1:16" ht="15">
      <c r="A182" s="34"/>
      <c r="B182" s="16"/>
      <c r="C182" s="72"/>
      <c r="D182" s="73"/>
      <c r="E182" s="314" t="s">
        <v>320</v>
      </c>
      <c r="F182" s="173"/>
      <c r="G182" s="173"/>
      <c r="H182" s="173"/>
      <c r="I182" s="173"/>
      <c r="J182" s="173"/>
      <c r="K182" s="173"/>
      <c r="L182" s="173"/>
      <c r="M182" s="173"/>
      <c r="N182" s="173"/>
      <c r="O182" s="12"/>
      <c r="P182" s="12"/>
    </row>
    <row r="183" spans="1:16" ht="132.75" thickBot="1">
      <c r="A183" s="34">
        <v>2661</v>
      </c>
      <c r="B183" s="17" t="s">
        <v>435</v>
      </c>
      <c r="C183" s="72">
        <v>6</v>
      </c>
      <c r="D183" s="73">
        <v>1</v>
      </c>
      <c r="E183" s="314" t="s">
        <v>759</v>
      </c>
      <c r="F183" s="317">
        <f>SUM(G183:H183)</f>
        <v>112995.00020000001</v>
      </c>
      <c r="G183" s="318">
        <v>59995.0002</v>
      </c>
      <c r="H183" s="319">
        <v>53000</v>
      </c>
      <c r="I183" s="317">
        <f>SUM(J183:K183)</f>
        <v>30829.5002</v>
      </c>
      <c r="J183" s="318">
        <v>24295.0002</v>
      </c>
      <c r="K183" s="319">
        <v>6534.5</v>
      </c>
      <c r="L183" s="317">
        <f>SUM(M183:N183)</f>
        <v>22037.069</v>
      </c>
      <c r="M183" s="318">
        <v>17452.569</v>
      </c>
      <c r="N183" s="319">
        <v>4584.5</v>
      </c>
      <c r="O183" s="9"/>
      <c r="P183" s="9"/>
    </row>
    <row r="184" spans="1:16" ht="102">
      <c r="A184" s="34">
        <v>2700</v>
      </c>
      <c r="B184" s="17" t="s">
        <v>436</v>
      </c>
      <c r="C184" s="72">
        <v>0</v>
      </c>
      <c r="D184" s="73">
        <v>0</v>
      </c>
      <c r="E184" s="314" t="s">
        <v>100</v>
      </c>
      <c r="F184" s="172">
        <f>SUM(F186,F191,F197,F203,F206,F209)</f>
        <v>0</v>
      </c>
      <c r="G184" s="172">
        <f aca="true" t="shared" si="55" ref="G184:N184">SUM(G186,G191,G197,G203,G206,G209)</f>
        <v>0</v>
      </c>
      <c r="H184" s="172">
        <f t="shared" si="55"/>
        <v>0</v>
      </c>
      <c r="I184" s="172">
        <f t="shared" si="55"/>
        <v>0</v>
      </c>
      <c r="J184" s="172">
        <f t="shared" si="55"/>
        <v>0</v>
      </c>
      <c r="K184" s="172">
        <f t="shared" si="55"/>
        <v>0</v>
      </c>
      <c r="L184" s="172">
        <f t="shared" si="55"/>
        <v>0</v>
      </c>
      <c r="M184" s="172">
        <f t="shared" si="55"/>
        <v>0</v>
      </c>
      <c r="N184" s="172">
        <f t="shared" si="55"/>
        <v>0</v>
      </c>
      <c r="O184" s="35"/>
      <c r="P184" s="35"/>
    </row>
    <row r="185" spans="1:16" ht="24">
      <c r="A185" s="37"/>
      <c r="B185" s="16"/>
      <c r="C185" s="333"/>
      <c r="D185" s="334"/>
      <c r="E185" s="314" t="s">
        <v>319</v>
      </c>
      <c r="F185" s="171"/>
      <c r="G185" s="315"/>
      <c r="H185" s="316"/>
      <c r="I185" s="171"/>
      <c r="J185" s="315"/>
      <c r="K185" s="316"/>
      <c r="L185" s="171"/>
      <c r="M185" s="315"/>
      <c r="N185" s="316"/>
      <c r="O185" s="9"/>
      <c r="P185" s="9"/>
    </row>
    <row r="186" spans="1:16" ht="96">
      <c r="A186" s="34">
        <v>2710</v>
      </c>
      <c r="B186" s="17" t="s">
        <v>436</v>
      </c>
      <c r="C186" s="72">
        <v>1</v>
      </c>
      <c r="D186" s="73">
        <v>0</v>
      </c>
      <c r="E186" s="314" t="s">
        <v>760</v>
      </c>
      <c r="F186" s="172">
        <f>SUM(F188:F190)</f>
        <v>0</v>
      </c>
      <c r="G186" s="172">
        <f aca="true" t="shared" si="56" ref="G186:N186">SUM(G188:G190)</f>
        <v>0</v>
      </c>
      <c r="H186" s="172">
        <f t="shared" si="56"/>
        <v>0</v>
      </c>
      <c r="I186" s="172">
        <f t="shared" si="56"/>
        <v>0</v>
      </c>
      <c r="J186" s="172">
        <f t="shared" si="56"/>
        <v>0</v>
      </c>
      <c r="K186" s="172">
        <f t="shared" si="56"/>
        <v>0</v>
      </c>
      <c r="L186" s="172">
        <f t="shared" si="56"/>
        <v>0</v>
      </c>
      <c r="M186" s="172">
        <f t="shared" si="56"/>
        <v>0</v>
      </c>
      <c r="N186" s="172">
        <f t="shared" si="56"/>
        <v>0</v>
      </c>
      <c r="O186" s="9"/>
      <c r="P186" s="9"/>
    </row>
    <row r="187" spans="1:16" ht="15">
      <c r="A187" s="34"/>
      <c r="B187" s="16"/>
      <c r="C187" s="72"/>
      <c r="D187" s="73"/>
      <c r="E187" s="314" t="s">
        <v>320</v>
      </c>
      <c r="F187" s="172"/>
      <c r="G187" s="321"/>
      <c r="H187" s="322"/>
      <c r="I187" s="172"/>
      <c r="J187" s="321"/>
      <c r="K187" s="322"/>
      <c r="L187" s="172"/>
      <c r="M187" s="321"/>
      <c r="N187" s="322"/>
      <c r="O187" s="12"/>
      <c r="P187" s="12"/>
    </row>
    <row r="188" spans="1:16" ht="48.75" thickBot="1">
      <c r="A188" s="34">
        <v>2711</v>
      </c>
      <c r="B188" s="17" t="s">
        <v>436</v>
      </c>
      <c r="C188" s="72">
        <v>1</v>
      </c>
      <c r="D188" s="73">
        <v>1</v>
      </c>
      <c r="E188" s="314" t="s">
        <v>761</v>
      </c>
      <c r="F188" s="317">
        <f>SUM(G188:H188)</f>
        <v>0</v>
      </c>
      <c r="G188" s="321">
        <v>0</v>
      </c>
      <c r="H188" s="322">
        <v>0</v>
      </c>
      <c r="I188" s="317">
        <f>SUM(J188:K188)</f>
        <v>0</v>
      </c>
      <c r="J188" s="321">
        <v>0</v>
      </c>
      <c r="K188" s="322">
        <v>0</v>
      </c>
      <c r="L188" s="317">
        <f>SUM(M188:N188)</f>
        <v>0</v>
      </c>
      <c r="M188" s="321">
        <v>0</v>
      </c>
      <c r="N188" s="322">
        <v>0</v>
      </c>
      <c r="O188" s="9"/>
      <c r="P188" s="9"/>
    </row>
    <row r="189" spans="1:16" ht="60.75" thickBot="1">
      <c r="A189" s="34">
        <v>2712</v>
      </c>
      <c r="B189" s="17" t="s">
        <v>436</v>
      </c>
      <c r="C189" s="72">
        <v>1</v>
      </c>
      <c r="D189" s="73">
        <v>2</v>
      </c>
      <c r="E189" s="314" t="s">
        <v>762</v>
      </c>
      <c r="F189" s="317">
        <f>SUM(G189:H189)</f>
        <v>0</v>
      </c>
      <c r="G189" s="321">
        <v>0</v>
      </c>
      <c r="H189" s="322">
        <v>0</v>
      </c>
      <c r="I189" s="317">
        <f>SUM(J189:K189)</f>
        <v>0</v>
      </c>
      <c r="J189" s="321">
        <v>0</v>
      </c>
      <c r="K189" s="322">
        <v>0</v>
      </c>
      <c r="L189" s="317">
        <f>SUM(M189:N189)</f>
        <v>0</v>
      </c>
      <c r="M189" s="321">
        <v>0</v>
      </c>
      <c r="N189" s="322">
        <v>0</v>
      </c>
      <c r="O189" s="9"/>
      <c r="P189" s="9"/>
    </row>
    <row r="190" spans="1:16" ht="72.75" thickBot="1">
      <c r="A190" s="34">
        <v>2713</v>
      </c>
      <c r="B190" s="17" t="s">
        <v>436</v>
      </c>
      <c r="C190" s="72">
        <v>1</v>
      </c>
      <c r="D190" s="73">
        <v>3</v>
      </c>
      <c r="E190" s="314" t="s">
        <v>184</v>
      </c>
      <c r="F190" s="317">
        <f>SUM(G190:H190)</f>
        <v>0</v>
      </c>
      <c r="G190" s="321">
        <v>0</v>
      </c>
      <c r="H190" s="322">
        <v>0</v>
      </c>
      <c r="I190" s="317">
        <f>SUM(J190:K190)</f>
        <v>0</v>
      </c>
      <c r="J190" s="321">
        <v>0</v>
      </c>
      <c r="K190" s="322">
        <v>0</v>
      </c>
      <c r="L190" s="317">
        <f>SUM(M190:N190)</f>
        <v>0</v>
      </c>
      <c r="M190" s="321">
        <v>0</v>
      </c>
      <c r="N190" s="322">
        <v>0</v>
      </c>
      <c r="O190" s="9"/>
      <c r="P190" s="9"/>
    </row>
    <row r="191" spans="1:16" ht="60">
      <c r="A191" s="34">
        <v>2720</v>
      </c>
      <c r="B191" s="17" t="s">
        <v>436</v>
      </c>
      <c r="C191" s="72">
        <v>2</v>
      </c>
      <c r="D191" s="73">
        <v>0</v>
      </c>
      <c r="E191" s="314" t="s">
        <v>437</v>
      </c>
      <c r="F191" s="172">
        <f>SUM(F193:F196)</f>
        <v>0</v>
      </c>
      <c r="G191" s="172">
        <f aca="true" t="shared" si="57" ref="G191:N191">SUM(G193:G196)</f>
        <v>0</v>
      </c>
      <c r="H191" s="172">
        <f t="shared" si="57"/>
        <v>0</v>
      </c>
      <c r="I191" s="172">
        <f t="shared" si="57"/>
        <v>0</v>
      </c>
      <c r="J191" s="172">
        <f t="shared" si="57"/>
        <v>0</v>
      </c>
      <c r="K191" s="172">
        <f t="shared" si="57"/>
        <v>0</v>
      </c>
      <c r="L191" s="172">
        <f t="shared" si="57"/>
        <v>0</v>
      </c>
      <c r="M191" s="172">
        <f t="shared" si="57"/>
        <v>0</v>
      </c>
      <c r="N191" s="172">
        <f t="shared" si="57"/>
        <v>0</v>
      </c>
      <c r="O191" s="9"/>
      <c r="P191" s="9"/>
    </row>
    <row r="192" spans="1:16" ht="15">
      <c r="A192" s="34"/>
      <c r="B192" s="16"/>
      <c r="C192" s="72"/>
      <c r="D192" s="73"/>
      <c r="E192" s="314" t="s">
        <v>320</v>
      </c>
      <c r="F192" s="172"/>
      <c r="G192" s="321"/>
      <c r="H192" s="322"/>
      <c r="I192" s="172"/>
      <c r="J192" s="321"/>
      <c r="K192" s="322"/>
      <c r="L192" s="172"/>
      <c r="M192" s="321"/>
      <c r="N192" s="322"/>
      <c r="O192" s="12"/>
      <c r="P192" s="12"/>
    </row>
    <row r="193" spans="1:16" ht="84.75" thickBot="1">
      <c r="A193" s="34">
        <v>2721</v>
      </c>
      <c r="B193" s="17" t="s">
        <v>436</v>
      </c>
      <c r="C193" s="72">
        <v>2</v>
      </c>
      <c r="D193" s="73">
        <v>1</v>
      </c>
      <c r="E193" s="314" t="s">
        <v>0</v>
      </c>
      <c r="F193" s="317">
        <f>SUM(G193:H193)</f>
        <v>0</v>
      </c>
      <c r="G193" s="318">
        <v>0</v>
      </c>
      <c r="H193" s="319">
        <v>0</v>
      </c>
      <c r="I193" s="317">
        <f>SUM(J193:K193)</f>
        <v>0</v>
      </c>
      <c r="J193" s="318">
        <v>0</v>
      </c>
      <c r="K193" s="319">
        <v>0</v>
      </c>
      <c r="L193" s="317">
        <f>SUM(M193:N193)</f>
        <v>0</v>
      </c>
      <c r="M193" s="318">
        <v>0</v>
      </c>
      <c r="N193" s="319">
        <v>0</v>
      </c>
      <c r="O193" s="9"/>
      <c r="P193" s="9"/>
    </row>
    <row r="194" spans="1:16" ht="72.75" thickBot="1">
      <c r="A194" s="34">
        <v>2722</v>
      </c>
      <c r="B194" s="17" t="s">
        <v>436</v>
      </c>
      <c r="C194" s="72">
        <v>2</v>
      </c>
      <c r="D194" s="73">
        <v>2</v>
      </c>
      <c r="E194" s="314" t="s">
        <v>1</v>
      </c>
      <c r="F194" s="317">
        <f>SUM(G194:H194)</f>
        <v>0</v>
      </c>
      <c r="G194" s="318">
        <v>0</v>
      </c>
      <c r="H194" s="319">
        <v>0</v>
      </c>
      <c r="I194" s="317">
        <f>SUM(J194:K194)</f>
        <v>0</v>
      </c>
      <c r="J194" s="318">
        <v>0</v>
      </c>
      <c r="K194" s="319">
        <v>0</v>
      </c>
      <c r="L194" s="317">
        <f>SUM(M194:N194)</f>
        <v>0</v>
      </c>
      <c r="M194" s="318">
        <v>0</v>
      </c>
      <c r="N194" s="319">
        <v>0</v>
      </c>
      <c r="O194" s="9"/>
      <c r="P194" s="9"/>
    </row>
    <row r="195" spans="1:16" ht="60.75" thickBot="1">
      <c r="A195" s="34">
        <v>2723</v>
      </c>
      <c r="B195" s="17" t="s">
        <v>436</v>
      </c>
      <c r="C195" s="72">
        <v>2</v>
      </c>
      <c r="D195" s="73">
        <v>3</v>
      </c>
      <c r="E195" s="314" t="s">
        <v>185</v>
      </c>
      <c r="F195" s="317">
        <f>SUM(G195:H195)</f>
        <v>0</v>
      </c>
      <c r="G195" s="318">
        <v>0</v>
      </c>
      <c r="H195" s="319">
        <v>0</v>
      </c>
      <c r="I195" s="317">
        <f>SUM(J195:K195)</f>
        <v>0</v>
      </c>
      <c r="J195" s="318">
        <v>0</v>
      </c>
      <c r="K195" s="319">
        <v>0</v>
      </c>
      <c r="L195" s="317">
        <f>SUM(M195:N195)</f>
        <v>0</v>
      </c>
      <c r="M195" s="318">
        <v>0</v>
      </c>
      <c r="N195" s="319">
        <v>0</v>
      </c>
      <c r="O195" s="9"/>
      <c r="P195" s="9"/>
    </row>
    <row r="196" spans="1:16" ht="48.75" thickBot="1">
      <c r="A196" s="34">
        <v>2724</v>
      </c>
      <c r="B196" s="17" t="s">
        <v>436</v>
      </c>
      <c r="C196" s="72">
        <v>2</v>
      </c>
      <c r="D196" s="73">
        <v>4</v>
      </c>
      <c r="E196" s="314" t="s">
        <v>2</v>
      </c>
      <c r="F196" s="317">
        <f>SUM(G196:H196)</f>
        <v>0</v>
      </c>
      <c r="G196" s="318">
        <v>0</v>
      </c>
      <c r="H196" s="319">
        <v>0</v>
      </c>
      <c r="I196" s="317">
        <f>SUM(J196:K196)</f>
        <v>0</v>
      </c>
      <c r="J196" s="318">
        <v>0</v>
      </c>
      <c r="K196" s="319">
        <v>0</v>
      </c>
      <c r="L196" s="317">
        <f>SUM(M196:N196)</f>
        <v>0</v>
      </c>
      <c r="M196" s="318">
        <v>0</v>
      </c>
      <c r="N196" s="319">
        <v>0</v>
      </c>
      <c r="O196" s="9"/>
      <c r="P196" s="9"/>
    </row>
    <row r="197" spans="1:16" ht="48">
      <c r="A197" s="34">
        <v>2730</v>
      </c>
      <c r="B197" s="17" t="s">
        <v>436</v>
      </c>
      <c r="C197" s="72">
        <v>3</v>
      </c>
      <c r="D197" s="73">
        <v>0</v>
      </c>
      <c r="E197" s="314" t="s">
        <v>3</v>
      </c>
      <c r="F197" s="172">
        <f>SUM(F199:F202)</f>
        <v>0</v>
      </c>
      <c r="G197" s="172">
        <f aca="true" t="shared" si="58" ref="G197:N197">SUM(G199:G202)</f>
        <v>0</v>
      </c>
      <c r="H197" s="172">
        <f t="shared" si="58"/>
        <v>0</v>
      </c>
      <c r="I197" s="172">
        <f t="shared" si="58"/>
        <v>0</v>
      </c>
      <c r="J197" s="172">
        <f t="shared" si="58"/>
        <v>0</v>
      </c>
      <c r="K197" s="172">
        <f t="shared" si="58"/>
        <v>0</v>
      </c>
      <c r="L197" s="172">
        <f t="shared" si="58"/>
        <v>0</v>
      </c>
      <c r="M197" s="172">
        <f t="shared" si="58"/>
        <v>0</v>
      </c>
      <c r="N197" s="172">
        <f t="shared" si="58"/>
        <v>0</v>
      </c>
      <c r="O197" s="9"/>
      <c r="P197" s="9"/>
    </row>
    <row r="198" spans="1:16" ht="15">
      <c r="A198" s="34"/>
      <c r="B198" s="16"/>
      <c r="C198" s="72"/>
      <c r="D198" s="73"/>
      <c r="E198" s="314" t="s">
        <v>320</v>
      </c>
      <c r="F198" s="172"/>
      <c r="G198" s="321"/>
      <c r="H198" s="322"/>
      <c r="I198" s="172"/>
      <c r="J198" s="321"/>
      <c r="K198" s="322"/>
      <c r="L198" s="172"/>
      <c r="M198" s="321"/>
      <c r="N198" s="322"/>
      <c r="O198" s="12"/>
      <c r="P198" s="12"/>
    </row>
    <row r="199" spans="1:16" ht="84.75" thickBot="1">
      <c r="A199" s="34">
        <v>2731</v>
      </c>
      <c r="B199" s="17" t="s">
        <v>436</v>
      </c>
      <c r="C199" s="72">
        <v>3</v>
      </c>
      <c r="D199" s="73">
        <v>1</v>
      </c>
      <c r="E199" s="314" t="s">
        <v>4</v>
      </c>
      <c r="F199" s="317">
        <f>SUM(G199:H199)</f>
        <v>0</v>
      </c>
      <c r="G199" s="318">
        <v>0</v>
      </c>
      <c r="H199" s="319">
        <v>0</v>
      </c>
      <c r="I199" s="317">
        <f>SUM(J199:K199)</f>
        <v>0</v>
      </c>
      <c r="J199" s="318">
        <v>0</v>
      </c>
      <c r="K199" s="319">
        <v>0</v>
      </c>
      <c r="L199" s="317">
        <f>SUM(M199:N199)</f>
        <v>0</v>
      </c>
      <c r="M199" s="318">
        <v>0</v>
      </c>
      <c r="N199" s="319">
        <v>0</v>
      </c>
      <c r="O199" s="9"/>
      <c r="P199" s="9"/>
    </row>
    <row r="200" spans="1:16" ht="72.75" thickBot="1">
      <c r="A200" s="34">
        <v>2732</v>
      </c>
      <c r="B200" s="17" t="s">
        <v>436</v>
      </c>
      <c r="C200" s="72">
        <v>3</v>
      </c>
      <c r="D200" s="73">
        <v>2</v>
      </c>
      <c r="E200" s="314" t="s">
        <v>5</v>
      </c>
      <c r="F200" s="317">
        <f>SUM(G200:H200)</f>
        <v>0</v>
      </c>
      <c r="G200" s="318">
        <v>0</v>
      </c>
      <c r="H200" s="319">
        <v>0</v>
      </c>
      <c r="I200" s="317">
        <f>SUM(J200:K200)</f>
        <v>0</v>
      </c>
      <c r="J200" s="318">
        <v>0</v>
      </c>
      <c r="K200" s="319">
        <v>0</v>
      </c>
      <c r="L200" s="317">
        <f>SUM(M200:N200)</f>
        <v>0</v>
      </c>
      <c r="M200" s="318">
        <v>0</v>
      </c>
      <c r="N200" s="319">
        <v>0</v>
      </c>
      <c r="O200" s="9"/>
      <c r="P200" s="9"/>
    </row>
    <row r="201" spans="1:16" ht="84.75" thickBot="1">
      <c r="A201" s="34">
        <v>2733</v>
      </c>
      <c r="B201" s="17" t="s">
        <v>436</v>
      </c>
      <c r="C201" s="72">
        <v>3</v>
      </c>
      <c r="D201" s="73">
        <v>3</v>
      </c>
      <c r="E201" s="314" t="s">
        <v>6</v>
      </c>
      <c r="F201" s="317">
        <f>SUM(G201:H201)</f>
        <v>0</v>
      </c>
      <c r="G201" s="318">
        <v>0</v>
      </c>
      <c r="H201" s="319">
        <v>0</v>
      </c>
      <c r="I201" s="317">
        <f>SUM(J201:K201)</f>
        <v>0</v>
      </c>
      <c r="J201" s="318">
        <v>0</v>
      </c>
      <c r="K201" s="319">
        <v>0</v>
      </c>
      <c r="L201" s="317">
        <f>SUM(M201:N201)</f>
        <v>0</v>
      </c>
      <c r="M201" s="318">
        <v>0</v>
      </c>
      <c r="N201" s="319">
        <v>0</v>
      </c>
      <c r="O201" s="9"/>
      <c r="P201" s="9"/>
    </row>
    <row r="202" spans="1:16" ht="120.75" thickBot="1">
      <c r="A202" s="34">
        <v>2734</v>
      </c>
      <c r="B202" s="17" t="s">
        <v>436</v>
      </c>
      <c r="C202" s="72">
        <v>3</v>
      </c>
      <c r="D202" s="73">
        <v>4</v>
      </c>
      <c r="E202" s="314" t="s">
        <v>7</v>
      </c>
      <c r="F202" s="317">
        <f>SUM(G202:H202)</f>
        <v>0</v>
      </c>
      <c r="G202" s="318">
        <v>0</v>
      </c>
      <c r="H202" s="319">
        <v>0</v>
      </c>
      <c r="I202" s="317">
        <f>SUM(J202:K202)</f>
        <v>0</v>
      </c>
      <c r="J202" s="318">
        <v>0</v>
      </c>
      <c r="K202" s="319">
        <v>0</v>
      </c>
      <c r="L202" s="317">
        <f>SUM(M202:N202)</f>
        <v>0</v>
      </c>
      <c r="M202" s="318">
        <v>0</v>
      </c>
      <c r="N202" s="319">
        <v>0</v>
      </c>
      <c r="O202" s="9"/>
      <c r="P202" s="9"/>
    </row>
    <row r="203" spans="1:16" ht="72">
      <c r="A203" s="34">
        <v>2740</v>
      </c>
      <c r="B203" s="17" t="s">
        <v>436</v>
      </c>
      <c r="C203" s="72">
        <v>4</v>
      </c>
      <c r="D203" s="73">
        <v>0</v>
      </c>
      <c r="E203" s="314" t="s">
        <v>8</v>
      </c>
      <c r="F203" s="172">
        <f>SUM(F205)</f>
        <v>0</v>
      </c>
      <c r="G203" s="172">
        <f aca="true" t="shared" si="59" ref="G203:N203">SUM(G205)</f>
        <v>0</v>
      </c>
      <c r="H203" s="172">
        <f t="shared" si="59"/>
        <v>0</v>
      </c>
      <c r="I203" s="172">
        <f t="shared" si="59"/>
        <v>0</v>
      </c>
      <c r="J203" s="172">
        <f t="shared" si="59"/>
        <v>0</v>
      </c>
      <c r="K203" s="172">
        <f t="shared" si="59"/>
        <v>0</v>
      </c>
      <c r="L203" s="172">
        <f t="shared" si="59"/>
        <v>0</v>
      </c>
      <c r="M203" s="172">
        <f t="shared" si="59"/>
        <v>0</v>
      </c>
      <c r="N203" s="172">
        <f t="shared" si="59"/>
        <v>0</v>
      </c>
      <c r="O203" s="9"/>
      <c r="P203" s="9"/>
    </row>
    <row r="204" spans="1:16" ht="15">
      <c r="A204" s="34"/>
      <c r="B204" s="16"/>
      <c r="C204" s="72"/>
      <c r="D204" s="73"/>
      <c r="E204" s="314" t="s">
        <v>320</v>
      </c>
      <c r="F204" s="173"/>
      <c r="G204" s="173"/>
      <c r="H204" s="173"/>
      <c r="I204" s="173"/>
      <c r="J204" s="173"/>
      <c r="K204" s="173"/>
      <c r="L204" s="173"/>
      <c r="M204" s="173"/>
      <c r="N204" s="173"/>
      <c r="O204" s="12"/>
      <c r="P204" s="12"/>
    </row>
    <row r="205" spans="1:16" ht="72.75" thickBot="1">
      <c r="A205" s="34">
        <v>2741</v>
      </c>
      <c r="B205" s="17" t="s">
        <v>436</v>
      </c>
      <c r="C205" s="72">
        <v>4</v>
      </c>
      <c r="D205" s="73">
        <v>1</v>
      </c>
      <c r="E205" s="314" t="s">
        <v>8</v>
      </c>
      <c r="F205" s="317">
        <f>SUM(G205:H205)</f>
        <v>0</v>
      </c>
      <c r="G205" s="318">
        <v>0</v>
      </c>
      <c r="H205" s="319">
        <v>0</v>
      </c>
      <c r="I205" s="317">
        <f>SUM(J205:K205)</f>
        <v>0</v>
      </c>
      <c r="J205" s="318">
        <v>0</v>
      </c>
      <c r="K205" s="319">
        <v>0</v>
      </c>
      <c r="L205" s="317">
        <f>SUM(M205:N205)</f>
        <v>0</v>
      </c>
      <c r="M205" s="318">
        <v>0</v>
      </c>
      <c r="N205" s="319">
        <v>0</v>
      </c>
      <c r="O205" s="9"/>
      <c r="P205" s="9"/>
    </row>
    <row r="206" spans="1:16" ht="108">
      <c r="A206" s="34">
        <v>2750</v>
      </c>
      <c r="B206" s="17" t="s">
        <v>436</v>
      </c>
      <c r="C206" s="72">
        <v>5</v>
      </c>
      <c r="D206" s="73">
        <v>0</v>
      </c>
      <c r="E206" s="314" t="s">
        <v>9</v>
      </c>
      <c r="F206" s="172">
        <f>SUM(F208)</f>
        <v>0</v>
      </c>
      <c r="G206" s="172">
        <f aca="true" t="shared" si="60" ref="G206:N206">SUM(G208)</f>
        <v>0</v>
      </c>
      <c r="H206" s="172">
        <f t="shared" si="60"/>
        <v>0</v>
      </c>
      <c r="I206" s="172">
        <f t="shared" si="60"/>
        <v>0</v>
      </c>
      <c r="J206" s="172">
        <f t="shared" si="60"/>
        <v>0</v>
      </c>
      <c r="K206" s="172">
        <f t="shared" si="60"/>
        <v>0</v>
      </c>
      <c r="L206" s="172">
        <f t="shared" si="60"/>
        <v>0</v>
      </c>
      <c r="M206" s="172">
        <f t="shared" si="60"/>
        <v>0</v>
      </c>
      <c r="N206" s="172">
        <f t="shared" si="60"/>
        <v>0</v>
      </c>
      <c r="O206" s="9"/>
      <c r="P206" s="9"/>
    </row>
    <row r="207" spans="1:16" ht="15">
      <c r="A207" s="34"/>
      <c r="B207" s="16"/>
      <c r="C207" s="72"/>
      <c r="D207" s="73"/>
      <c r="E207" s="314" t="s">
        <v>320</v>
      </c>
      <c r="F207" s="173"/>
      <c r="G207" s="173"/>
      <c r="H207" s="173"/>
      <c r="I207" s="173"/>
      <c r="J207" s="173"/>
      <c r="K207" s="173"/>
      <c r="L207" s="173"/>
      <c r="M207" s="173"/>
      <c r="N207" s="173"/>
      <c r="O207" s="12"/>
      <c r="P207" s="12"/>
    </row>
    <row r="208" spans="1:16" ht="108.75" thickBot="1">
      <c r="A208" s="34">
        <v>2751</v>
      </c>
      <c r="B208" s="17" t="s">
        <v>436</v>
      </c>
      <c r="C208" s="72">
        <v>5</v>
      </c>
      <c r="D208" s="73">
        <v>1</v>
      </c>
      <c r="E208" s="314" t="s">
        <v>9</v>
      </c>
      <c r="F208" s="317">
        <f>SUM(G208:H208)</f>
        <v>0</v>
      </c>
      <c r="G208" s="318">
        <v>0</v>
      </c>
      <c r="H208" s="319">
        <v>0</v>
      </c>
      <c r="I208" s="317">
        <f>SUM(J208:K208)</f>
        <v>0</v>
      </c>
      <c r="J208" s="318">
        <v>0</v>
      </c>
      <c r="K208" s="319">
        <v>0</v>
      </c>
      <c r="L208" s="317">
        <f>SUM(M208:N208)</f>
        <v>0</v>
      </c>
      <c r="M208" s="318">
        <v>0</v>
      </c>
      <c r="N208" s="319">
        <v>0</v>
      </c>
      <c r="O208" s="9"/>
      <c r="P208" s="9"/>
    </row>
    <row r="209" spans="1:16" ht="72">
      <c r="A209" s="34">
        <v>2760</v>
      </c>
      <c r="B209" s="17" t="s">
        <v>436</v>
      </c>
      <c r="C209" s="72">
        <v>6</v>
      </c>
      <c r="D209" s="73">
        <v>0</v>
      </c>
      <c r="E209" s="314" t="s">
        <v>10</v>
      </c>
      <c r="F209" s="173">
        <f>SUM(F211:F212)</f>
        <v>0</v>
      </c>
      <c r="G209" s="173">
        <f aca="true" t="shared" si="61" ref="G209:N209">SUM(G211:G212)</f>
        <v>0</v>
      </c>
      <c r="H209" s="173">
        <f t="shared" si="61"/>
        <v>0</v>
      </c>
      <c r="I209" s="173">
        <f t="shared" si="61"/>
        <v>0</v>
      </c>
      <c r="J209" s="173">
        <f t="shared" si="61"/>
        <v>0</v>
      </c>
      <c r="K209" s="173">
        <f t="shared" si="61"/>
        <v>0</v>
      </c>
      <c r="L209" s="173">
        <f t="shared" si="61"/>
        <v>0</v>
      </c>
      <c r="M209" s="173">
        <f t="shared" si="61"/>
        <v>0</v>
      </c>
      <c r="N209" s="173">
        <f t="shared" si="61"/>
        <v>0</v>
      </c>
      <c r="O209" s="9"/>
      <c r="P209" s="9"/>
    </row>
    <row r="210" spans="1:16" ht="15">
      <c r="A210" s="34"/>
      <c r="B210" s="16"/>
      <c r="C210" s="72"/>
      <c r="D210" s="73"/>
      <c r="E210" s="314" t="s">
        <v>320</v>
      </c>
      <c r="F210" s="173"/>
      <c r="G210" s="173"/>
      <c r="H210" s="173"/>
      <c r="I210" s="173"/>
      <c r="J210" s="173"/>
      <c r="K210" s="173"/>
      <c r="L210" s="173"/>
      <c r="M210" s="173"/>
      <c r="N210" s="173"/>
      <c r="O210" s="12"/>
      <c r="P210" s="12"/>
    </row>
    <row r="211" spans="1:16" ht="84.75" thickBot="1">
      <c r="A211" s="34">
        <v>2761</v>
      </c>
      <c r="B211" s="17" t="s">
        <v>436</v>
      </c>
      <c r="C211" s="72">
        <v>6</v>
      </c>
      <c r="D211" s="73">
        <v>1</v>
      </c>
      <c r="E211" s="314" t="s">
        <v>438</v>
      </c>
      <c r="F211" s="317">
        <f>SUM(G211:H211)</f>
        <v>0</v>
      </c>
      <c r="G211" s="318">
        <v>0</v>
      </c>
      <c r="H211" s="319">
        <v>0</v>
      </c>
      <c r="I211" s="317">
        <f>SUM(J211:K211)</f>
        <v>0</v>
      </c>
      <c r="J211" s="318">
        <v>0</v>
      </c>
      <c r="K211" s="319">
        <v>0</v>
      </c>
      <c r="L211" s="317">
        <f>SUM(M211:N211)</f>
        <v>0</v>
      </c>
      <c r="M211" s="318">
        <v>0</v>
      </c>
      <c r="N211" s="319">
        <v>0</v>
      </c>
      <c r="O211" s="9"/>
      <c r="P211" s="9"/>
    </row>
    <row r="212" spans="1:16" ht="72.75" thickBot="1">
      <c r="A212" s="34">
        <v>2762</v>
      </c>
      <c r="B212" s="17" t="s">
        <v>436</v>
      </c>
      <c r="C212" s="72">
        <v>6</v>
      </c>
      <c r="D212" s="73">
        <v>2</v>
      </c>
      <c r="E212" s="314" t="s">
        <v>10</v>
      </c>
      <c r="F212" s="317">
        <f>SUM(G212:H212)</f>
        <v>0</v>
      </c>
      <c r="G212" s="318">
        <v>0</v>
      </c>
      <c r="H212" s="319">
        <v>0</v>
      </c>
      <c r="I212" s="317">
        <f>SUM(J212:K212)</f>
        <v>0</v>
      </c>
      <c r="J212" s="318">
        <v>0</v>
      </c>
      <c r="K212" s="319">
        <v>0</v>
      </c>
      <c r="L212" s="317">
        <f>SUM(M212:N212)</f>
        <v>0</v>
      </c>
      <c r="M212" s="318">
        <v>0</v>
      </c>
      <c r="N212" s="319">
        <v>0</v>
      </c>
      <c r="O212" s="9"/>
      <c r="P212" s="9"/>
    </row>
    <row r="213" spans="1:16" ht="123">
      <c r="A213" s="34">
        <v>2800</v>
      </c>
      <c r="B213" s="17" t="s">
        <v>439</v>
      </c>
      <c r="C213" s="72">
        <v>0</v>
      </c>
      <c r="D213" s="73">
        <v>0</v>
      </c>
      <c r="E213" s="314" t="s">
        <v>107</v>
      </c>
      <c r="F213" s="172">
        <f>SUM(F215,F218,F227,F232,F237,F240)</f>
        <v>784474.3008999999</v>
      </c>
      <c r="G213" s="172">
        <f aca="true" t="shared" si="62" ref="G213:N213">SUM(G215,G218,G227,G232,G237,G240)</f>
        <v>764474.3008</v>
      </c>
      <c r="H213" s="172">
        <f t="shared" si="62"/>
        <v>20000.0001</v>
      </c>
      <c r="I213" s="172">
        <f t="shared" si="62"/>
        <v>823813.2005</v>
      </c>
      <c r="J213" s="172">
        <f t="shared" si="62"/>
        <v>811482.5005</v>
      </c>
      <c r="K213" s="172">
        <f t="shared" si="62"/>
        <v>12330.7</v>
      </c>
      <c r="L213" s="172">
        <f t="shared" si="62"/>
        <v>800806.8189999999</v>
      </c>
      <c r="M213" s="172">
        <f t="shared" si="62"/>
        <v>788654.747</v>
      </c>
      <c r="N213" s="172">
        <f t="shared" si="62"/>
        <v>12152.072</v>
      </c>
      <c r="O213" s="35"/>
      <c r="P213" s="35"/>
    </row>
    <row r="214" spans="1:16" ht="24">
      <c r="A214" s="37"/>
      <c r="B214" s="16"/>
      <c r="C214" s="333"/>
      <c r="D214" s="334"/>
      <c r="E214" s="314" t="s">
        <v>319</v>
      </c>
      <c r="F214" s="171"/>
      <c r="G214" s="315"/>
      <c r="H214" s="316"/>
      <c r="I214" s="171"/>
      <c r="J214" s="315"/>
      <c r="K214" s="316"/>
      <c r="L214" s="171"/>
      <c r="M214" s="315"/>
      <c r="N214" s="316"/>
      <c r="O214" s="9"/>
      <c r="P214" s="9"/>
    </row>
    <row r="215" spans="1:16" ht="60">
      <c r="A215" s="34">
        <v>2810</v>
      </c>
      <c r="B215" s="17" t="s">
        <v>439</v>
      </c>
      <c r="C215" s="72">
        <v>1</v>
      </c>
      <c r="D215" s="73">
        <v>0</v>
      </c>
      <c r="E215" s="314" t="s">
        <v>11</v>
      </c>
      <c r="F215" s="172">
        <f>SUM(F217)</f>
        <v>332109.6004</v>
      </c>
      <c r="G215" s="172">
        <f aca="true" t="shared" si="63" ref="G215:N215">SUM(G217)</f>
        <v>332109.6004</v>
      </c>
      <c r="H215" s="172">
        <f t="shared" si="63"/>
        <v>0</v>
      </c>
      <c r="I215" s="172">
        <f t="shared" si="63"/>
        <v>336320.9001</v>
      </c>
      <c r="J215" s="172">
        <f t="shared" si="63"/>
        <v>336320.9001</v>
      </c>
      <c r="K215" s="172">
        <f t="shared" si="63"/>
        <v>0</v>
      </c>
      <c r="L215" s="172">
        <f t="shared" si="63"/>
        <v>334399.792</v>
      </c>
      <c r="M215" s="172">
        <f t="shared" si="63"/>
        <v>334399.792</v>
      </c>
      <c r="N215" s="172">
        <f t="shared" si="63"/>
        <v>0</v>
      </c>
      <c r="O215" s="9"/>
      <c r="P215" s="9"/>
    </row>
    <row r="216" spans="1:16" ht="15">
      <c r="A216" s="34"/>
      <c r="B216" s="16"/>
      <c r="C216" s="72"/>
      <c r="D216" s="73"/>
      <c r="E216" s="314" t="s">
        <v>320</v>
      </c>
      <c r="F216" s="173"/>
      <c r="G216" s="173"/>
      <c r="H216" s="173"/>
      <c r="I216" s="173"/>
      <c r="J216" s="173"/>
      <c r="K216" s="173"/>
      <c r="L216" s="173"/>
      <c r="M216" s="173"/>
      <c r="N216" s="173"/>
      <c r="O216" s="12"/>
      <c r="P216" s="12"/>
    </row>
    <row r="217" spans="1:16" ht="60.75" thickBot="1">
      <c r="A217" s="34">
        <v>2811</v>
      </c>
      <c r="B217" s="17" t="s">
        <v>439</v>
      </c>
      <c r="C217" s="72">
        <v>1</v>
      </c>
      <c r="D217" s="73">
        <v>1</v>
      </c>
      <c r="E217" s="314" t="s">
        <v>11</v>
      </c>
      <c r="F217" s="317">
        <f>SUM(G217:H217)</f>
        <v>332109.6004</v>
      </c>
      <c r="G217" s="318">
        <v>332109.6004</v>
      </c>
      <c r="H217" s="319">
        <v>0</v>
      </c>
      <c r="I217" s="317">
        <f>SUM(J217:K217)</f>
        <v>336320.9001</v>
      </c>
      <c r="J217" s="318">
        <v>336320.9001</v>
      </c>
      <c r="K217" s="319">
        <v>0</v>
      </c>
      <c r="L217" s="317">
        <f>SUM(M217:N217)</f>
        <v>334399.792</v>
      </c>
      <c r="M217" s="318">
        <v>334399.792</v>
      </c>
      <c r="N217" s="319">
        <v>0</v>
      </c>
      <c r="O217" s="9"/>
      <c r="P217" s="9"/>
    </row>
    <row r="218" spans="1:16" ht="48">
      <c r="A218" s="34">
        <v>2820</v>
      </c>
      <c r="B218" s="17" t="s">
        <v>439</v>
      </c>
      <c r="C218" s="72">
        <v>2</v>
      </c>
      <c r="D218" s="73">
        <v>0</v>
      </c>
      <c r="E218" s="314" t="s">
        <v>12</v>
      </c>
      <c r="F218" s="172">
        <f>SUM(F220:F226)</f>
        <v>417774.7002</v>
      </c>
      <c r="G218" s="172">
        <f aca="true" t="shared" si="64" ref="G218:N218">SUM(G220:G226)</f>
        <v>397774.7001</v>
      </c>
      <c r="H218" s="172">
        <f t="shared" si="64"/>
        <v>20000.0001</v>
      </c>
      <c r="I218" s="172">
        <f t="shared" si="64"/>
        <v>428022.3001</v>
      </c>
      <c r="J218" s="172">
        <f t="shared" si="64"/>
        <v>415691.6001</v>
      </c>
      <c r="K218" s="172">
        <f t="shared" si="64"/>
        <v>12330.7</v>
      </c>
      <c r="L218" s="172">
        <f t="shared" si="64"/>
        <v>413325.702</v>
      </c>
      <c r="M218" s="172">
        <f t="shared" si="64"/>
        <v>401173.63</v>
      </c>
      <c r="N218" s="172">
        <f t="shared" si="64"/>
        <v>12152.072</v>
      </c>
      <c r="O218" s="9"/>
      <c r="P218" s="9"/>
    </row>
    <row r="219" spans="1:16" ht="15">
      <c r="A219" s="34"/>
      <c r="B219" s="16"/>
      <c r="C219" s="72"/>
      <c r="D219" s="73"/>
      <c r="E219" s="314" t="s">
        <v>320</v>
      </c>
      <c r="F219" s="172"/>
      <c r="G219" s="321"/>
      <c r="H219" s="322"/>
      <c r="I219" s="172"/>
      <c r="J219" s="321"/>
      <c r="K219" s="322"/>
      <c r="L219" s="172"/>
      <c r="M219" s="321"/>
      <c r="N219" s="322"/>
      <c r="O219" s="12"/>
      <c r="P219" s="12"/>
    </row>
    <row r="220" spans="1:16" ht="24.75" thickBot="1">
      <c r="A220" s="34">
        <v>2821</v>
      </c>
      <c r="B220" s="17" t="s">
        <v>439</v>
      </c>
      <c r="C220" s="72">
        <v>2</v>
      </c>
      <c r="D220" s="73">
        <v>1</v>
      </c>
      <c r="E220" s="314" t="s">
        <v>440</v>
      </c>
      <c r="F220" s="317">
        <f aca="true" t="shared" si="65" ref="F220:F226">SUM(G220:H220)</f>
        <v>40941.6</v>
      </c>
      <c r="G220" s="321">
        <v>40941.6</v>
      </c>
      <c r="H220" s="322">
        <v>0</v>
      </c>
      <c r="I220" s="317">
        <f aca="true" t="shared" si="66" ref="I220:I226">SUM(J220:K220)</f>
        <v>42539.7</v>
      </c>
      <c r="J220" s="321">
        <v>42539.7</v>
      </c>
      <c r="K220" s="322">
        <v>0</v>
      </c>
      <c r="L220" s="317">
        <f aca="true" t="shared" si="67" ref="L220:L226">SUM(M220:N220)</f>
        <v>37761.8</v>
      </c>
      <c r="M220" s="321">
        <v>37761.8</v>
      </c>
      <c r="N220" s="322">
        <v>0</v>
      </c>
      <c r="O220" s="9"/>
      <c r="P220" s="9"/>
    </row>
    <row r="221" spans="1:16" ht="48.75" thickBot="1">
      <c r="A221" s="34">
        <v>2822</v>
      </c>
      <c r="B221" s="17" t="s">
        <v>439</v>
      </c>
      <c r="C221" s="72">
        <v>2</v>
      </c>
      <c r="D221" s="73">
        <v>2</v>
      </c>
      <c r="E221" s="314" t="s">
        <v>441</v>
      </c>
      <c r="F221" s="317">
        <f t="shared" si="65"/>
        <v>28768.2</v>
      </c>
      <c r="G221" s="321">
        <v>28768.2</v>
      </c>
      <c r="H221" s="322">
        <v>0</v>
      </c>
      <c r="I221" s="317">
        <f t="shared" si="66"/>
        <v>32932.1</v>
      </c>
      <c r="J221" s="321">
        <v>32932.1</v>
      </c>
      <c r="K221" s="322">
        <v>0</v>
      </c>
      <c r="L221" s="317">
        <f t="shared" si="67"/>
        <v>32874.98</v>
      </c>
      <c r="M221" s="321">
        <v>32874.98</v>
      </c>
      <c r="N221" s="322">
        <v>0</v>
      </c>
      <c r="O221" s="9"/>
      <c r="P221" s="9"/>
    </row>
    <row r="222" spans="1:16" ht="72.75" thickBot="1">
      <c r="A222" s="34">
        <v>2823</v>
      </c>
      <c r="B222" s="17" t="s">
        <v>439</v>
      </c>
      <c r="C222" s="72">
        <v>2</v>
      </c>
      <c r="D222" s="73">
        <v>3</v>
      </c>
      <c r="E222" s="314" t="s">
        <v>477</v>
      </c>
      <c r="F222" s="317">
        <f t="shared" si="65"/>
        <v>328064.9</v>
      </c>
      <c r="G222" s="321">
        <v>328064.9</v>
      </c>
      <c r="H222" s="322">
        <v>0</v>
      </c>
      <c r="I222" s="317">
        <f t="shared" si="66"/>
        <v>337219.8</v>
      </c>
      <c r="J222" s="321">
        <v>337219.8</v>
      </c>
      <c r="K222" s="322">
        <v>0</v>
      </c>
      <c r="L222" s="317">
        <f t="shared" si="67"/>
        <v>327649.7</v>
      </c>
      <c r="M222" s="321">
        <v>327649.7</v>
      </c>
      <c r="N222" s="322">
        <v>0</v>
      </c>
      <c r="O222" s="9"/>
      <c r="P222" s="9"/>
    </row>
    <row r="223" spans="1:16" ht="72.75" thickBot="1">
      <c r="A223" s="34">
        <v>2824</v>
      </c>
      <c r="B223" s="17" t="s">
        <v>439</v>
      </c>
      <c r="C223" s="72">
        <v>2</v>
      </c>
      <c r="D223" s="73">
        <v>4</v>
      </c>
      <c r="E223" s="314" t="s">
        <v>442</v>
      </c>
      <c r="F223" s="317">
        <f t="shared" si="65"/>
        <v>0</v>
      </c>
      <c r="G223" s="321">
        <v>0</v>
      </c>
      <c r="H223" s="322">
        <v>0</v>
      </c>
      <c r="I223" s="317">
        <f t="shared" si="66"/>
        <v>0</v>
      </c>
      <c r="J223" s="321">
        <v>0</v>
      </c>
      <c r="K223" s="322">
        <v>0</v>
      </c>
      <c r="L223" s="317">
        <f t="shared" si="67"/>
        <v>0</v>
      </c>
      <c r="M223" s="321">
        <v>0</v>
      </c>
      <c r="N223" s="322">
        <v>0</v>
      </c>
      <c r="O223" s="9"/>
      <c r="P223" s="9"/>
    </row>
    <row r="224" spans="1:16" ht="15.75" thickBot="1">
      <c r="A224" s="34">
        <v>2825</v>
      </c>
      <c r="B224" s="17" t="s">
        <v>439</v>
      </c>
      <c r="C224" s="72">
        <v>2</v>
      </c>
      <c r="D224" s="73">
        <v>5</v>
      </c>
      <c r="E224" s="314" t="s">
        <v>443</v>
      </c>
      <c r="F224" s="317">
        <f t="shared" si="65"/>
        <v>0</v>
      </c>
      <c r="G224" s="321">
        <v>0</v>
      </c>
      <c r="H224" s="322">
        <v>0</v>
      </c>
      <c r="I224" s="317">
        <f t="shared" si="66"/>
        <v>0</v>
      </c>
      <c r="J224" s="321">
        <v>0</v>
      </c>
      <c r="K224" s="322">
        <v>0</v>
      </c>
      <c r="L224" s="317">
        <f t="shared" si="67"/>
        <v>0</v>
      </c>
      <c r="M224" s="321">
        <v>0</v>
      </c>
      <c r="N224" s="322">
        <v>0</v>
      </c>
      <c r="O224" s="9"/>
      <c r="P224" s="9"/>
    </row>
    <row r="225" spans="1:16" ht="24.75" thickBot="1">
      <c r="A225" s="34">
        <v>2826</v>
      </c>
      <c r="B225" s="17" t="s">
        <v>439</v>
      </c>
      <c r="C225" s="72">
        <v>2</v>
      </c>
      <c r="D225" s="73">
        <v>6</v>
      </c>
      <c r="E225" s="314" t="s">
        <v>444</v>
      </c>
      <c r="F225" s="317">
        <f t="shared" si="65"/>
        <v>0</v>
      </c>
      <c r="G225" s="321">
        <v>0</v>
      </c>
      <c r="H225" s="322">
        <v>0</v>
      </c>
      <c r="I225" s="317">
        <f t="shared" si="66"/>
        <v>0</v>
      </c>
      <c r="J225" s="321">
        <v>0</v>
      </c>
      <c r="K225" s="322">
        <v>0</v>
      </c>
      <c r="L225" s="317">
        <f t="shared" si="67"/>
        <v>0</v>
      </c>
      <c r="M225" s="321">
        <v>0</v>
      </c>
      <c r="N225" s="322">
        <v>0</v>
      </c>
      <c r="O225" s="9"/>
      <c r="P225" s="9"/>
    </row>
    <row r="226" spans="1:16" ht="132.75" thickBot="1">
      <c r="A226" s="34">
        <v>2827</v>
      </c>
      <c r="B226" s="17" t="s">
        <v>439</v>
      </c>
      <c r="C226" s="72">
        <v>2</v>
      </c>
      <c r="D226" s="73">
        <v>7</v>
      </c>
      <c r="E226" s="314" t="s">
        <v>445</v>
      </c>
      <c r="F226" s="317">
        <f t="shared" si="65"/>
        <v>20000.000200000002</v>
      </c>
      <c r="G226" s="321">
        <v>0.0001</v>
      </c>
      <c r="H226" s="322">
        <v>20000.0001</v>
      </c>
      <c r="I226" s="317">
        <f t="shared" si="66"/>
        <v>15330.700100000002</v>
      </c>
      <c r="J226" s="321">
        <v>3000.0001</v>
      </c>
      <c r="K226" s="322">
        <v>12330.7</v>
      </c>
      <c r="L226" s="317">
        <f t="shared" si="67"/>
        <v>15039.222</v>
      </c>
      <c r="M226" s="321">
        <v>2887.15</v>
      </c>
      <c r="N226" s="322">
        <v>12152.072</v>
      </c>
      <c r="O226" s="9"/>
      <c r="P226" s="9"/>
    </row>
    <row r="227" spans="1:16" ht="132">
      <c r="A227" s="34">
        <v>2830</v>
      </c>
      <c r="B227" s="17" t="s">
        <v>439</v>
      </c>
      <c r="C227" s="72">
        <v>3</v>
      </c>
      <c r="D227" s="73">
        <v>0</v>
      </c>
      <c r="E227" s="314" t="s">
        <v>17</v>
      </c>
      <c r="F227" s="172">
        <f>SUM(F229:F231)</f>
        <v>0</v>
      </c>
      <c r="G227" s="172">
        <f aca="true" t="shared" si="68" ref="G227:N227">SUM(G229:G231)</f>
        <v>0</v>
      </c>
      <c r="H227" s="172">
        <f t="shared" si="68"/>
        <v>0</v>
      </c>
      <c r="I227" s="172">
        <f t="shared" si="68"/>
        <v>0</v>
      </c>
      <c r="J227" s="172">
        <f t="shared" si="68"/>
        <v>0</v>
      </c>
      <c r="K227" s="172">
        <f t="shared" si="68"/>
        <v>0</v>
      </c>
      <c r="L227" s="172">
        <f t="shared" si="68"/>
        <v>0</v>
      </c>
      <c r="M227" s="172">
        <f t="shared" si="68"/>
        <v>0</v>
      </c>
      <c r="N227" s="172">
        <f t="shared" si="68"/>
        <v>0</v>
      </c>
      <c r="O227" s="9"/>
      <c r="P227" s="9"/>
    </row>
    <row r="228" spans="1:16" ht="15">
      <c r="A228" s="34"/>
      <c r="B228" s="16"/>
      <c r="C228" s="72"/>
      <c r="D228" s="73"/>
      <c r="E228" s="314" t="s">
        <v>320</v>
      </c>
      <c r="F228" s="172"/>
      <c r="G228" s="321"/>
      <c r="H228" s="322"/>
      <c r="I228" s="172"/>
      <c r="J228" s="321"/>
      <c r="K228" s="322"/>
      <c r="L228" s="172"/>
      <c r="M228" s="321"/>
      <c r="N228" s="322"/>
      <c r="O228" s="12"/>
      <c r="P228" s="12"/>
    </row>
    <row r="229" spans="1:16" ht="48.75" thickBot="1">
      <c r="A229" s="34">
        <v>2831</v>
      </c>
      <c r="B229" s="17" t="s">
        <v>439</v>
      </c>
      <c r="C229" s="72">
        <v>3</v>
      </c>
      <c r="D229" s="73">
        <v>1</v>
      </c>
      <c r="E229" s="314" t="s">
        <v>478</v>
      </c>
      <c r="F229" s="317">
        <f>SUM(G229:H229)</f>
        <v>0</v>
      </c>
      <c r="G229" s="321">
        <v>0</v>
      </c>
      <c r="H229" s="322">
        <v>0</v>
      </c>
      <c r="I229" s="317">
        <f>SUM(J229:K229)</f>
        <v>0</v>
      </c>
      <c r="J229" s="321">
        <v>0</v>
      </c>
      <c r="K229" s="322">
        <v>0</v>
      </c>
      <c r="L229" s="317">
        <f>SUM(M229:N229)</f>
        <v>0</v>
      </c>
      <c r="M229" s="321">
        <v>0</v>
      </c>
      <c r="N229" s="322">
        <v>0</v>
      </c>
      <c r="O229" s="9"/>
      <c r="P229" s="9"/>
    </row>
    <row r="230" spans="1:16" ht="60.75" thickBot="1">
      <c r="A230" s="34">
        <v>2832</v>
      </c>
      <c r="B230" s="17" t="s">
        <v>439</v>
      </c>
      <c r="C230" s="72">
        <v>3</v>
      </c>
      <c r="D230" s="73">
        <v>2</v>
      </c>
      <c r="E230" s="314" t="s">
        <v>488</v>
      </c>
      <c r="F230" s="317">
        <f>SUM(G230:H230)</f>
        <v>0</v>
      </c>
      <c r="G230" s="321">
        <v>0</v>
      </c>
      <c r="H230" s="322">
        <v>0</v>
      </c>
      <c r="I230" s="317">
        <f>SUM(J230:K230)</f>
        <v>0</v>
      </c>
      <c r="J230" s="321">
        <v>0</v>
      </c>
      <c r="K230" s="322">
        <v>0</v>
      </c>
      <c r="L230" s="317">
        <f>SUM(M230:N230)</f>
        <v>0</v>
      </c>
      <c r="M230" s="321">
        <v>0</v>
      </c>
      <c r="N230" s="322">
        <v>0</v>
      </c>
      <c r="O230" s="9"/>
      <c r="P230" s="9"/>
    </row>
    <row r="231" spans="1:16" ht="48.75" thickBot="1">
      <c r="A231" s="34">
        <v>2833</v>
      </c>
      <c r="B231" s="17" t="s">
        <v>439</v>
      </c>
      <c r="C231" s="72">
        <v>3</v>
      </c>
      <c r="D231" s="73">
        <v>3</v>
      </c>
      <c r="E231" s="314" t="s">
        <v>489</v>
      </c>
      <c r="F231" s="317">
        <f>SUM(G231:H231)</f>
        <v>0</v>
      </c>
      <c r="G231" s="321">
        <v>0</v>
      </c>
      <c r="H231" s="322">
        <v>0</v>
      </c>
      <c r="I231" s="317">
        <f>SUM(J231:K231)</f>
        <v>0</v>
      </c>
      <c r="J231" s="321">
        <v>0</v>
      </c>
      <c r="K231" s="322">
        <v>0</v>
      </c>
      <c r="L231" s="317">
        <f>SUM(M231:N231)</f>
        <v>0</v>
      </c>
      <c r="M231" s="321">
        <v>0</v>
      </c>
      <c r="N231" s="322">
        <v>0</v>
      </c>
      <c r="O231" s="9"/>
      <c r="P231" s="9"/>
    </row>
    <row r="232" spans="1:16" ht="84">
      <c r="A232" s="34">
        <v>2840</v>
      </c>
      <c r="B232" s="17" t="s">
        <v>439</v>
      </c>
      <c r="C232" s="72">
        <v>4</v>
      </c>
      <c r="D232" s="73">
        <v>0</v>
      </c>
      <c r="E232" s="314" t="s">
        <v>490</v>
      </c>
      <c r="F232" s="172">
        <f>SUM(F234:F236)</f>
        <v>5000</v>
      </c>
      <c r="G232" s="172">
        <f aca="true" t="shared" si="69" ref="G232:N232">SUM(G234:G236)</f>
        <v>5000</v>
      </c>
      <c r="H232" s="172">
        <f t="shared" si="69"/>
        <v>0</v>
      </c>
      <c r="I232" s="172">
        <f t="shared" si="69"/>
        <v>5000</v>
      </c>
      <c r="J232" s="172">
        <f t="shared" si="69"/>
        <v>5000</v>
      </c>
      <c r="K232" s="172">
        <f t="shared" si="69"/>
        <v>0</v>
      </c>
      <c r="L232" s="172">
        <f t="shared" si="69"/>
        <v>4280</v>
      </c>
      <c r="M232" s="172">
        <f t="shared" si="69"/>
        <v>4280</v>
      </c>
      <c r="N232" s="172">
        <f t="shared" si="69"/>
        <v>0</v>
      </c>
      <c r="O232" s="9"/>
      <c r="P232" s="9"/>
    </row>
    <row r="233" spans="1:16" ht="15">
      <c r="A233" s="34"/>
      <c r="B233" s="16"/>
      <c r="C233" s="72"/>
      <c r="D233" s="73"/>
      <c r="E233" s="314" t="s">
        <v>320</v>
      </c>
      <c r="F233" s="172"/>
      <c r="G233" s="321"/>
      <c r="H233" s="322"/>
      <c r="I233" s="172"/>
      <c r="J233" s="321"/>
      <c r="K233" s="322"/>
      <c r="L233" s="172"/>
      <c r="M233" s="321"/>
      <c r="N233" s="322"/>
      <c r="O233" s="12"/>
      <c r="P233" s="12"/>
    </row>
    <row r="234" spans="1:16" ht="48.75" thickBot="1">
      <c r="A234" s="34">
        <v>2841</v>
      </c>
      <c r="B234" s="17" t="s">
        <v>439</v>
      </c>
      <c r="C234" s="72">
        <v>4</v>
      </c>
      <c r="D234" s="73">
        <v>1</v>
      </c>
      <c r="E234" s="314" t="s">
        <v>491</v>
      </c>
      <c r="F234" s="317">
        <f>SUM(G234:H234)</f>
        <v>0</v>
      </c>
      <c r="G234" s="321">
        <v>0</v>
      </c>
      <c r="H234" s="322">
        <v>0</v>
      </c>
      <c r="I234" s="317">
        <f>SUM(J234:K234)</f>
        <v>0</v>
      </c>
      <c r="J234" s="321">
        <v>0</v>
      </c>
      <c r="K234" s="322">
        <v>0</v>
      </c>
      <c r="L234" s="317">
        <f>SUM(M234:N234)</f>
        <v>0</v>
      </c>
      <c r="M234" s="321">
        <v>0</v>
      </c>
      <c r="N234" s="322">
        <v>0</v>
      </c>
      <c r="O234" s="9"/>
      <c r="P234" s="9"/>
    </row>
    <row r="235" spans="1:16" ht="144.75" thickBot="1">
      <c r="A235" s="34">
        <v>2842</v>
      </c>
      <c r="B235" s="17" t="s">
        <v>439</v>
      </c>
      <c r="C235" s="72">
        <v>4</v>
      </c>
      <c r="D235" s="73">
        <v>2</v>
      </c>
      <c r="E235" s="314" t="s">
        <v>492</v>
      </c>
      <c r="F235" s="317">
        <f>SUM(G235:H235)</f>
        <v>5000</v>
      </c>
      <c r="G235" s="321">
        <v>5000</v>
      </c>
      <c r="H235" s="322">
        <v>0</v>
      </c>
      <c r="I235" s="317">
        <f>SUM(J235:K235)</f>
        <v>5000</v>
      </c>
      <c r="J235" s="321">
        <v>5000</v>
      </c>
      <c r="K235" s="322">
        <v>0</v>
      </c>
      <c r="L235" s="317">
        <f>SUM(M235:N235)</f>
        <v>4280</v>
      </c>
      <c r="M235" s="321">
        <v>4280</v>
      </c>
      <c r="N235" s="322">
        <v>0</v>
      </c>
      <c r="O235" s="9"/>
      <c r="P235" s="9"/>
    </row>
    <row r="236" spans="1:16" ht="84.75" thickBot="1">
      <c r="A236" s="34">
        <v>2843</v>
      </c>
      <c r="B236" s="17" t="s">
        <v>439</v>
      </c>
      <c r="C236" s="72">
        <v>4</v>
      </c>
      <c r="D236" s="73">
        <v>3</v>
      </c>
      <c r="E236" s="314" t="s">
        <v>490</v>
      </c>
      <c r="F236" s="317">
        <f>SUM(G236:H236)</f>
        <v>0</v>
      </c>
      <c r="G236" s="321">
        <v>0</v>
      </c>
      <c r="H236" s="322">
        <v>0</v>
      </c>
      <c r="I236" s="317">
        <f>SUM(J236:K236)</f>
        <v>0</v>
      </c>
      <c r="J236" s="321">
        <v>0</v>
      </c>
      <c r="K236" s="322">
        <v>0</v>
      </c>
      <c r="L236" s="317">
        <f>SUM(M236:N236)</f>
        <v>0</v>
      </c>
      <c r="M236" s="321">
        <v>0</v>
      </c>
      <c r="N236" s="322">
        <v>0</v>
      </c>
      <c r="O236" s="9"/>
      <c r="P236" s="9"/>
    </row>
    <row r="237" spans="1:16" ht="144">
      <c r="A237" s="34">
        <v>2850</v>
      </c>
      <c r="B237" s="17" t="s">
        <v>439</v>
      </c>
      <c r="C237" s="72">
        <v>5</v>
      </c>
      <c r="D237" s="73">
        <v>0</v>
      </c>
      <c r="E237" s="323" t="s">
        <v>18</v>
      </c>
      <c r="F237" s="172">
        <f>SUM(F239)</f>
        <v>0</v>
      </c>
      <c r="G237" s="172">
        <f aca="true" t="shared" si="70" ref="G237:N237">SUM(G239)</f>
        <v>0</v>
      </c>
      <c r="H237" s="172">
        <f t="shared" si="70"/>
        <v>0</v>
      </c>
      <c r="I237" s="172">
        <f t="shared" si="70"/>
        <v>0</v>
      </c>
      <c r="J237" s="172">
        <f t="shared" si="70"/>
        <v>0</v>
      </c>
      <c r="K237" s="172">
        <f t="shared" si="70"/>
        <v>0</v>
      </c>
      <c r="L237" s="172">
        <f t="shared" si="70"/>
        <v>0</v>
      </c>
      <c r="M237" s="172">
        <f t="shared" si="70"/>
        <v>0</v>
      </c>
      <c r="N237" s="172">
        <f t="shared" si="70"/>
        <v>0</v>
      </c>
      <c r="O237" s="9"/>
      <c r="P237" s="9"/>
    </row>
    <row r="238" spans="1:16" ht="15">
      <c r="A238" s="34"/>
      <c r="B238" s="16"/>
      <c r="C238" s="72"/>
      <c r="D238" s="73"/>
      <c r="E238" s="314" t="s">
        <v>320</v>
      </c>
      <c r="F238" s="173"/>
      <c r="G238" s="173"/>
      <c r="H238" s="173"/>
      <c r="I238" s="173"/>
      <c r="J238" s="173"/>
      <c r="K238" s="173"/>
      <c r="L238" s="173"/>
      <c r="M238" s="173"/>
      <c r="N238" s="173"/>
      <c r="O238" s="12"/>
      <c r="P238" s="12"/>
    </row>
    <row r="239" spans="1:16" ht="144.75" thickBot="1">
      <c r="A239" s="34">
        <v>2851</v>
      </c>
      <c r="B239" s="17" t="s">
        <v>439</v>
      </c>
      <c r="C239" s="72">
        <v>5</v>
      </c>
      <c r="D239" s="73">
        <v>1</v>
      </c>
      <c r="E239" s="323" t="s">
        <v>18</v>
      </c>
      <c r="F239" s="317">
        <f>SUM(G239:H239)</f>
        <v>0</v>
      </c>
      <c r="G239" s="318">
        <v>0</v>
      </c>
      <c r="H239" s="319">
        <v>0</v>
      </c>
      <c r="I239" s="317">
        <f>SUM(J239:K239)</f>
        <v>0</v>
      </c>
      <c r="J239" s="318">
        <v>0</v>
      </c>
      <c r="K239" s="319">
        <v>0</v>
      </c>
      <c r="L239" s="317">
        <f>SUM(M239:N239)</f>
        <v>0</v>
      </c>
      <c r="M239" s="318">
        <v>0</v>
      </c>
      <c r="N239" s="319">
        <v>0</v>
      </c>
      <c r="O239" s="9"/>
      <c r="P239" s="9"/>
    </row>
    <row r="240" spans="1:16" ht="96">
      <c r="A240" s="34">
        <v>2860</v>
      </c>
      <c r="B240" s="17" t="s">
        <v>439</v>
      </c>
      <c r="C240" s="72">
        <v>6</v>
      </c>
      <c r="D240" s="73">
        <v>0</v>
      </c>
      <c r="E240" s="323" t="s">
        <v>20</v>
      </c>
      <c r="F240" s="172">
        <f>SUM(F242)</f>
        <v>29590.0003</v>
      </c>
      <c r="G240" s="172">
        <f aca="true" t="shared" si="71" ref="G240:N240">SUM(G242)</f>
        <v>29590.0003</v>
      </c>
      <c r="H240" s="172">
        <f t="shared" si="71"/>
        <v>0</v>
      </c>
      <c r="I240" s="172">
        <f t="shared" si="71"/>
        <v>54470.0003</v>
      </c>
      <c r="J240" s="172">
        <f t="shared" si="71"/>
        <v>54470.0003</v>
      </c>
      <c r="K240" s="172">
        <f t="shared" si="71"/>
        <v>0</v>
      </c>
      <c r="L240" s="172">
        <f t="shared" si="71"/>
        <v>48801.325</v>
      </c>
      <c r="M240" s="172">
        <f t="shared" si="71"/>
        <v>48801.325</v>
      </c>
      <c r="N240" s="172">
        <f t="shared" si="71"/>
        <v>0</v>
      </c>
      <c r="O240" s="9"/>
      <c r="P240" s="9"/>
    </row>
    <row r="241" spans="1:16" ht="15">
      <c r="A241" s="34"/>
      <c r="B241" s="16"/>
      <c r="C241" s="72"/>
      <c r="D241" s="73"/>
      <c r="E241" s="314" t="s">
        <v>320</v>
      </c>
      <c r="F241" s="173"/>
      <c r="G241" s="173"/>
      <c r="H241" s="173"/>
      <c r="I241" s="173"/>
      <c r="J241" s="173"/>
      <c r="K241" s="173"/>
      <c r="L241" s="173"/>
      <c r="M241" s="173"/>
      <c r="N241" s="173"/>
      <c r="O241" s="12"/>
      <c r="P241" s="12"/>
    </row>
    <row r="242" spans="1:16" ht="96.75" thickBot="1">
      <c r="A242" s="34">
        <v>2861</v>
      </c>
      <c r="B242" s="17" t="s">
        <v>439</v>
      </c>
      <c r="C242" s="72">
        <v>6</v>
      </c>
      <c r="D242" s="73">
        <v>1</v>
      </c>
      <c r="E242" s="323" t="s">
        <v>20</v>
      </c>
      <c r="F242" s="317">
        <f>SUM(G242:H242)</f>
        <v>29590.0003</v>
      </c>
      <c r="G242" s="318">
        <v>29590.0003</v>
      </c>
      <c r="H242" s="319">
        <v>0</v>
      </c>
      <c r="I242" s="317">
        <f>SUM(J242:K242)</f>
        <v>54470.0003</v>
      </c>
      <c r="J242" s="318">
        <v>54470.0003</v>
      </c>
      <c r="K242" s="319">
        <v>0</v>
      </c>
      <c r="L242" s="317">
        <f>SUM(M242:N242)</f>
        <v>48801.325</v>
      </c>
      <c r="M242" s="318">
        <v>48801.325</v>
      </c>
      <c r="N242" s="319">
        <v>0</v>
      </c>
      <c r="O242" s="9"/>
      <c r="P242" s="9"/>
    </row>
    <row r="243" spans="1:16" ht="108">
      <c r="A243" s="34">
        <v>2900</v>
      </c>
      <c r="B243" s="17" t="s">
        <v>446</v>
      </c>
      <c r="C243" s="72">
        <v>0</v>
      </c>
      <c r="D243" s="73">
        <v>0</v>
      </c>
      <c r="E243" s="314" t="s">
        <v>108</v>
      </c>
      <c r="F243" s="172">
        <f>SUM(F245,F249,F253,F257,F261,F265,F268,F271)</f>
        <v>375894.8002</v>
      </c>
      <c r="G243" s="172">
        <f aca="true" t="shared" si="72" ref="G243:N243">SUM(G245,G249,G253,G257,G261,G265,G268,G271)</f>
        <v>375894.8002</v>
      </c>
      <c r="H243" s="172">
        <f t="shared" si="72"/>
        <v>0</v>
      </c>
      <c r="I243" s="172">
        <f t="shared" si="72"/>
        <v>405232.4</v>
      </c>
      <c r="J243" s="172">
        <f t="shared" si="72"/>
        <v>405232.4</v>
      </c>
      <c r="K243" s="172">
        <f t="shared" si="72"/>
        <v>0</v>
      </c>
      <c r="L243" s="172">
        <f t="shared" si="72"/>
        <v>402829.234</v>
      </c>
      <c r="M243" s="172">
        <f t="shared" si="72"/>
        <v>402829.234</v>
      </c>
      <c r="N243" s="172">
        <f t="shared" si="72"/>
        <v>0</v>
      </c>
      <c r="O243" s="35"/>
      <c r="P243" s="35"/>
    </row>
    <row r="244" spans="1:16" ht="24">
      <c r="A244" s="37"/>
      <c r="B244" s="16"/>
      <c r="C244" s="333"/>
      <c r="D244" s="334"/>
      <c r="E244" s="314" t="s">
        <v>319</v>
      </c>
      <c r="F244" s="171"/>
      <c r="G244" s="315"/>
      <c r="H244" s="316"/>
      <c r="I244" s="171"/>
      <c r="J244" s="315"/>
      <c r="K244" s="316"/>
      <c r="L244" s="171"/>
      <c r="M244" s="315"/>
      <c r="N244" s="316"/>
      <c r="O244" s="9"/>
      <c r="P244" s="9"/>
    </row>
    <row r="245" spans="1:16" ht="108">
      <c r="A245" s="34">
        <v>2910</v>
      </c>
      <c r="B245" s="17" t="s">
        <v>446</v>
      </c>
      <c r="C245" s="72">
        <v>1</v>
      </c>
      <c r="D245" s="73">
        <v>0</v>
      </c>
      <c r="E245" s="314" t="s">
        <v>479</v>
      </c>
      <c r="F245" s="173">
        <f>SUM(F247:F248)</f>
        <v>370894.8</v>
      </c>
      <c r="G245" s="173">
        <f aca="true" t="shared" si="73" ref="G245:N245">SUM(G247:G248)</f>
        <v>370894.8</v>
      </c>
      <c r="H245" s="173">
        <f t="shared" si="73"/>
        <v>0</v>
      </c>
      <c r="I245" s="173">
        <f t="shared" si="73"/>
        <v>400632.4</v>
      </c>
      <c r="J245" s="173">
        <f t="shared" si="73"/>
        <v>400632.4</v>
      </c>
      <c r="K245" s="173">
        <f t="shared" si="73"/>
        <v>0</v>
      </c>
      <c r="L245" s="173">
        <f t="shared" si="73"/>
        <v>398229.234</v>
      </c>
      <c r="M245" s="173">
        <f t="shared" si="73"/>
        <v>398229.234</v>
      </c>
      <c r="N245" s="173">
        <f t="shared" si="73"/>
        <v>0</v>
      </c>
      <c r="O245" s="9"/>
      <c r="P245" s="9"/>
    </row>
    <row r="246" spans="1:16" ht="15">
      <c r="A246" s="34"/>
      <c r="B246" s="16"/>
      <c r="C246" s="72"/>
      <c r="D246" s="73"/>
      <c r="E246" s="314" t="s">
        <v>320</v>
      </c>
      <c r="F246" s="173"/>
      <c r="G246" s="173"/>
      <c r="H246" s="173"/>
      <c r="I246" s="173"/>
      <c r="J246" s="173"/>
      <c r="K246" s="173"/>
      <c r="L246" s="173"/>
      <c r="M246" s="173"/>
      <c r="N246" s="173"/>
      <c r="O246" s="12"/>
      <c r="P246" s="12"/>
    </row>
    <row r="247" spans="1:16" ht="60.75" thickBot="1">
      <c r="A247" s="34">
        <v>2911</v>
      </c>
      <c r="B247" s="17" t="s">
        <v>446</v>
      </c>
      <c r="C247" s="72">
        <v>1</v>
      </c>
      <c r="D247" s="73">
        <v>1</v>
      </c>
      <c r="E247" s="314" t="s">
        <v>71</v>
      </c>
      <c r="F247" s="317">
        <f>SUM(G247:H247)</f>
        <v>370894.8</v>
      </c>
      <c r="G247" s="318">
        <v>370894.8</v>
      </c>
      <c r="H247" s="319">
        <v>0</v>
      </c>
      <c r="I247" s="317">
        <f>SUM(J247:K247)</f>
        <v>400632.4</v>
      </c>
      <c r="J247" s="318">
        <v>400632.4</v>
      </c>
      <c r="K247" s="319">
        <v>0</v>
      </c>
      <c r="L247" s="317">
        <f>SUM(M247:N247)</f>
        <v>398229.234</v>
      </c>
      <c r="M247" s="318">
        <v>398229.234</v>
      </c>
      <c r="N247" s="319">
        <v>0</v>
      </c>
      <c r="O247" s="9"/>
      <c r="P247" s="9"/>
    </row>
    <row r="248" spans="1:16" ht="72.75" thickBot="1">
      <c r="A248" s="34">
        <v>2912</v>
      </c>
      <c r="B248" s="17" t="s">
        <v>446</v>
      </c>
      <c r="C248" s="72">
        <v>1</v>
      </c>
      <c r="D248" s="73">
        <v>2</v>
      </c>
      <c r="E248" s="314" t="s">
        <v>447</v>
      </c>
      <c r="F248" s="317">
        <f>SUM(G248:H248)</f>
        <v>0</v>
      </c>
      <c r="G248" s="318">
        <v>0</v>
      </c>
      <c r="H248" s="319">
        <v>0</v>
      </c>
      <c r="I248" s="317">
        <f>SUM(J248:K248)</f>
        <v>0</v>
      </c>
      <c r="J248" s="318">
        <v>0</v>
      </c>
      <c r="K248" s="319">
        <v>0</v>
      </c>
      <c r="L248" s="317">
        <f>SUM(M248:N248)</f>
        <v>0</v>
      </c>
      <c r="M248" s="318">
        <v>0</v>
      </c>
      <c r="N248" s="319">
        <v>0</v>
      </c>
      <c r="O248" s="9"/>
      <c r="P248" s="9"/>
    </row>
    <row r="249" spans="1:16" ht="72">
      <c r="A249" s="34">
        <v>2920</v>
      </c>
      <c r="B249" s="17" t="s">
        <v>446</v>
      </c>
      <c r="C249" s="72">
        <v>2</v>
      </c>
      <c r="D249" s="73">
        <v>0</v>
      </c>
      <c r="E249" s="314" t="s">
        <v>448</v>
      </c>
      <c r="F249" s="173">
        <f>SUM(F251:F252)</f>
        <v>0</v>
      </c>
      <c r="G249" s="173">
        <f aca="true" t="shared" si="74" ref="G249:N249">SUM(G251:G252)</f>
        <v>0</v>
      </c>
      <c r="H249" s="173">
        <f t="shared" si="74"/>
        <v>0</v>
      </c>
      <c r="I249" s="173">
        <f t="shared" si="74"/>
        <v>0</v>
      </c>
      <c r="J249" s="173">
        <f t="shared" si="74"/>
        <v>0</v>
      </c>
      <c r="K249" s="173">
        <f t="shared" si="74"/>
        <v>0</v>
      </c>
      <c r="L249" s="173">
        <f t="shared" si="74"/>
        <v>0</v>
      </c>
      <c r="M249" s="173">
        <f t="shared" si="74"/>
        <v>0</v>
      </c>
      <c r="N249" s="173">
        <f t="shared" si="74"/>
        <v>0</v>
      </c>
      <c r="O249" s="9"/>
      <c r="P249" s="9"/>
    </row>
    <row r="250" spans="1:16" ht="15">
      <c r="A250" s="34"/>
      <c r="B250" s="16"/>
      <c r="C250" s="72"/>
      <c r="D250" s="73"/>
      <c r="E250" s="314" t="s">
        <v>320</v>
      </c>
      <c r="F250" s="173"/>
      <c r="G250" s="173"/>
      <c r="H250" s="173"/>
      <c r="I250" s="173"/>
      <c r="J250" s="173"/>
      <c r="K250" s="173"/>
      <c r="L250" s="173"/>
      <c r="M250" s="173"/>
      <c r="N250" s="173"/>
      <c r="O250" s="12"/>
      <c r="P250" s="12"/>
    </row>
    <row r="251" spans="1:16" ht="72.75" thickBot="1">
      <c r="A251" s="34">
        <v>2921</v>
      </c>
      <c r="B251" s="17" t="s">
        <v>446</v>
      </c>
      <c r="C251" s="72">
        <v>2</v>
      </c>
      <c r="D251" s="73">
        <v>1</v>
      </c>
      <c r="E251" s="314" t="s">
        <v>449</v>
      </c>
      <c r="F251" s="317">
        <f>SUM(G251:H251)</f>
        <v>0</v>
      </c>
      <c r="G251" s="318">
        <v>0</v>
      </c>
      <c r="H251" s="319">
        <v>0</v>
      </c>
      <c r="I251" s="317">
        <f>SUM(J251:K251)</f>
        <v>0</v>
      </c>
      <c r="J251" s="318">
        <v>0</v>
      </c>
      <c r="K251" s="319">
        <v>0</v>
      </c>
      <c r="L251" s="317">
        <f>SUM(M251:N251)</f>
        <v>0</v>
      </c>
      <c r="M251" s="318">
        <v>0</v>
      </c>
      <c r="N251" s="319">
        <v>0</v>
      </c>
      <c r="O251" s="9"/>
      <c r="P251" s="9"/>
    </row>
    <row r="252" spans="1:16" ht="72.75" thickBot="1">
      <c r="A252" s="34">
        <v>2922</v>
      </c>
      <c r="B252" s="17" t="s">
        <v>446</v>
      </c>
      <c r="C252" s="72">
        <v>2</v>
      </c>
      <c r="D252" s="73">
        <v>2</v>
      </c>
      <c r="E252" s="314" t="s">
        <v>450</v>
      </c>
      <c r="F252" s="317">
        <f>SUM(G252:H252)</f>
        <v>0</v>
      </c>
      <c r="G252" s="318">
        <v>0</v>
      </c>
      <c r="H252" s="319">
        <v>0</v>
      </c>
      <c r="I252" s="317">
        <f>SUM(J252:K252)</f>
        <v>0</v>
      </c>
      <c r="J252" s="318">
        <v>0</v>
      </c>
      <c r="K252" s="319">
        <v>0</v>
      </c>
      <c r="L252" s="317">
        <f>SUM(M252:N252)</f>
        <v>0</v>
      </c>
      <c r="M252" s="318">
        <v>0</v>
      </c>
      <c r="N252" s="319">
        <v>0</v>
      </c>
      <c r="O252" s="9"/>
      <c r="P252" s="9"/>
    </row>
    <row r="253" spans="1:16" ht="144">
      <c r="A253" s="34">
        <v>2930</v>
      </c>
      <c r="B253" s="17" t="s">
        <v>446</v>
      </c>
      <c r="C253" s="72">
        <v>3</v>
      </c>
      <c r="D253" s="73">
        <v>0</v>
      </c>
      <c r="E253" s="314" t="s">
        <v>451</v>
      </c>
      <c r="F253" s="173">
        <f>SUM(F255:F256)</f>
        <v>0</v>
      </c>
      <c r="G253" s="173">
        <f aca="true" t="shared" si="75" ref="G253:N253">SUM(G255:G256)</f>
        <v>0</v>
      </c>
      <c r="H253" s="173">
        <f t="shared" si="75"/>
        <v>0</v>
      </c>
      <c r="I253" s="173">
        <f t="shared" si="75"/>
        <v>0</v>
      </c>
      <c r="J253" s="173">
        <f t="shared" si="75"/>
        <v>0</v>
      </c>
      <c r="K253" s="173">
        <f t="shared" si="75"/>
        <v>0</v>
      </c>
      <c r="L253" s="173">
        <f t="shared" si="75"/>
        <v>0</v>
      </c>
      <c r="M253" s="173">
        <f t="shared" si="75"/>
        <v>0</v>
      </c>
      <c r="N253" s="173">
        <f t="shared" si="75"/>
        <v>0</v>
      </c>
      <c r="O253" s="9"/>
      <c r="P253" s="9"/>
    </row>
    <row r="254" spans="1:16" ht="15">
      <c r="A254" s="34"/>
      <c r="B254" s="16"/>
      <c r="C254" s="72"/>
      <c r="D254" s="73"/>
      <c r="E254" s="314" t="s">
        <v>320</v>
      </c>
      <c r="F254" s="173"/>
      <c r="G254" s="173"/>
      <c r="H254" s="173"/>
      <c r="I254" s="173"/>
      <c r="J254" s="173"/>
      <c r="K254" s="173"/>
      <c r="L254" s="173"/>
      <c r="M254" s="173"/>
      <c r="N254" s="173"/>
      <c r="O254" s="12"/>
      <c r="P254" s="12"/>
    </row>
    <row r="255" spans="1:16" ht="108.75" thickBot="1">
      <c r="A255" s="34">
        <v>2931</v>
      </c>
      <c r="B255" s="17" t="s">
        <v>446</v>
      </c>
      <c r="C255" s="72">
        <v>3</v>
      </c>
      <c r="D255" s="73">
        <v>1</v>
      </c>
      <c r="E255" s="314" t="s">
        <v>452</v>
      </c>
      <c r="F255" s="317">
        <f>SUM(G255:H255)</f>
        <v>0</v>
      </c>
      <c r="G255" s="318">
        <v>0</v>
      </c>
      <c r="H255" s="319">
        <v>0</v>
      </c>
      <c r="I255" s="317">
        <f>SUM(J255:K255)</f>
        <v>0</v>
      </c>
      <c r="J255" s="318">
        <v>0</v>
      </c>
      <c r="K255" s="319">
        <v>0</v>
      </c>
      <c r="L255" s="317">
        <f>SUM(M255:N255)</f>
        <v>0</v>
      </c>
      <c r="M255" s="318">
        <v>0</v>
      </c>
      <c r="N255" s="319">
        <v>0</v>
      </c>
      <c r="O255" s="9"/>
      <c r="P255" s="9"/>
    </row>
    <row r="256" spans="1:16" ht="60.75" thickBot="1">
      <c r="A256" s="34">
        <v>2932</v>
      </c>
      <c r="B256" s="17" t="s">
        <v>446</v>
      </c>
      <c r="C256" s="72">
        <v>3</v>
      </c>
      <c r="D256" s="73">
        <v>2</v>
      </c>
      <c r="E256" s="314" t="s">
        <v>453</v>
      </c>
      <c r="F256" s="317">
        <f>SUM(G256:H256)</f>
        <v>0</v>
      </c>
      <c r="G256" s="318">
        <v>0</v>
      </c>
      <c r="H256" s="319">
        <v>0</v>
      </c>
      <c r="I256" s="317">
        <f>SUM(J256:K256)</f>
        <v>0</v>
      </c>
      <c r="J256" s="318">
        <v>0</v>
      </c>
      <c r="K256" s="319">
        <v>0</v>
      </c>
      <c r="L256" s="317">
        <f>SUM(M256:N256)</f>
        <v>0</v>
      </c>
      <c r="M256" s="318">
        <v>0</v>
      </c>
      <c r="N256" s="319">
        <v>0</v>
      </c>
      <c r="O256" s="9"/>
      <c r="P256" s="9"/>
    </row>
    <row r="257" spans="1:16" ht="48">
      <c r="A257" s="34">
        <v>2940</v>
      </c>
      <c r="B257" s="17" t="s">
        <v>446</v>
      </c>
      <c r="C257" s="72">
        <v>4</v>
      </c>
      <c r="D257" s="73">
        <v>0</v>
      </c>
      <c r="E257" s="314" t="s">
        <v>73</v>
      </c>
      <c r="F257" s="173">
        <f>SUM(F259:F260)</f>
        <v>0</v>
      </c>
      <c r="G257" s="173">
        <f aca="true" t="shared" si="76" ref="G257:N257">SUM(G259:G260)</f>
        <v>0</v>
      </c>
      <c r="H257" s="173">
        <f t="shared" si="76"/>
        <v>0</v>
      </c>
      <c r="I257" s="173">
        <f t="shared" si="76"/>
        <v>0</v>
      </c>
      <c r="J257" s="173">
        <f t="shared" si="76"/>
        <v>0</v>
      </c>
      <c r="K257" s="173">
        <f t="shared" si="76"/>
        <v>0</v>
      </c>
      <c r="L257" s="173">
        <f t="shared" si="76"/>
        <v>0</v>
      </c>
      <c r="M257" s="173">
        <f t="shared" si="76"/>
        <v>0</v>
      </c>
      <c r="N257" s="173">
        <f t="shared" si="76"/>
        <v>0</v>
      </c>
      <c r="O257" s="9"/>
      <c r="P257" s="9"/>
    </row>
    <row r="258" spans="1:16" ht="15">
      <c r="A258" s="34"/>
      <c r="B258" s="16"/>
      <c r="C258" s="72"/>
      <c r="D258" s="73"/>
      <c r="E258" s="314" t="s">
        <v>320</v>
      </c>
      <c r="F258" s="173"/>
      <c r="G258" s="173"/>
      <c r="H258" s="173"/>
      <c r="I258" s="173"/>
      <c r="J258" s="173"/>
      <c r="K258" s="173"/>
      <c r="L258" s="173"/>
      <c r="M258" s="173"/>
      <c r="N258" s="173"/>
      <c r="O258" s="12"/>
      <c r="P258" s="12"/>
    </row>
    <row r="259" spans="1:16" ht="72.75" thickBot="1">
      <c r="A259" s="34">
        <v>2941</v>
      </c>
      <c r="B259" s="17" t="s">
        <v>446</v>
      </c>
      <c r="C259" s="72">
        <v>4</v>
      </c>
      <c r="D259" s="73">
        <v>1</v>
      </c>
      <c r="E259" s="314" t="s">
        <v>454</v>
      </c>
      <c r="F259" s="317">
        <f>SUM(G259:H259)</f>
        <v>0</v>
      </c>
      <c r="G259" s="318">
        <v>0</v>
      </c>
      <c r="H259" s="319">
        <v>0</v>
      </c>
      <c r="I259" s="317">
        <f>SUM(J259:K259)</f>
        <v>0</v>
      </c>
      <c r="J259" s="318">
        <v>0</v>
      </c>
      <c r="K259" s="319">
        <v>0</v>
      </c>
      <c r="L259" s="317">
        <f>SUM(M259:N259)</f>
        <v>0</v>
      </c>
      <c r="M259" s="318">
        <v>0</v>
      </c>
      <c r="N259" s="319">
        <v>0</v>
      </c>
      <c r="O259" s="9"/>
      <c r="P259" s="9"/>
    </row>
    <row r="260" spans="1:16" ht="72.75" thickBot="1">
      <c r="A260" s="34">
        <v>2942</v>
      </c>
      <c r="B260" s="17" t="s">
        <v>446</v>
      </c>
      <c r="C260" s="72">
        <v>4</v>
      </c>
      <c r="D260" s="73">
        <v>2</v>
      </c>
      <c r="E260" s="314" t="s">
        <v>455</v>
      </c>
      <c r="F260" s="317">
        <f>SUM(G260:H260)</f>
        <v>0</v>
      </c>
      <c r="G260" s="318">
        <v>0</v>
      </c>
      <c r="H260" s="319">
        <v>0</v>
      </c>
      <c r="I260" s="317">
        <f>SUM(J260:K260)</f>
        <v>0</v>
      </c>
      <c r="J260" s="318">
        <v>0</v>
      </c>
      <c r="K260" s="319">
        <v>0</v>
      </c>
      <c r="L260" s="317">
        <f>SUM(M260:N260)</f>
        <v>0</v>
      </c>
      <c r="M260" s="318">
        <v>0</v>
      </c>
      <c r="N260" s="319">
        <v>0</v>
      </c>
      <c r="O260" s="9"/>
      <c r="P260" s="9"/>
    </row>
    <row r="261" spans="1:16" ht="84">
      <c r="A261" s="34">
        <v>2950</v>
      </c>
      <c r="B261" s="17" t="s">
        <v>446</v>
      </c>
      <c r="C261" s="72">
        <v>5</v>
      </c>
      <c r="D261" s="73">
        <v>0</v>
      </c>
      <c r="E261" s="314" t="s">
        <v>74</v>
      </c>
      <c r="F261" s="173">
        <f>SUM(F263:F264)</f>
        <v>0</v>
      </c>
      <c r="G261" s="173">
        <f aca="true" t="shared" si="77" ref="G261:N261">SUM(G263:G264)</f>
        <v>0</v>
      </c>
      <c r="H261" s="173">
        <f t="shared" si="77"/>
        <v>0</v>
      </c>
      <c r="I261" s="173">
        <f t="shared" si="77"/>
        <v>0</v>
      </c>
      <c r="J261" s="173">
        <f t="shared" si="77"/>
        <v>0</v>
      </c>
      <c r="K261" s="173">
        <f t="shared" si="77"/>
        <v>0</v>
      </c>
      <c r="L261" s="173">
        <f t="shared" si="77"/>
        <v>0</v>
      </c>
      <c r="M261" s="173">
        <f t="shared" si="77"/>
        <v>0</v>
      </c>
      <c r="N261" s="173">
        <f t="shared" si="77"/>
        <v>0</v>
      </c>
      <c r="O261" s="9"/>
      <c r="P261" s="9"/>
    </row>
    <row r="262" spans="1:16" ht="15">
      <c r="A262" s="34"/>
      <c r="B262" s="16"/>
      <c r="C262" s="72"/>
      <c r="D262" s="73"/>
      <c r="E262" s="314" t="s">
        <v>320</v>
      </c>
      <c r="F262" s="173"/>
      <c r="G262" s="173"/>
      <c r="H262" s="173"/>
      <c r="I262" s="173"/>
      <c r="J262" s="173"/>
      <c r="K262" s="173"/>
      <c r="L262" s="173"/>
      <c r="M262" s="173"/>
      <c r="N262" s="173"/>
      <c r="O262" s="12"/>
      <c r="P262" s="12"/>
    </row>
    <row r="263" spans="1:16" ht="72.75" thickBot="1">
      <c r="A263" s="34">
        <v>2951</v>
      </c>
      <c r="B263" s="17" t="s">
        <v>446</v>
      </c>
      <c r="C263" s="72">
        <v>5</v>
      </c>
      <c r="D263" s="73">
        <v>1</v>
      </c>
      <c r="E263" s="314" t="s">
        <v>456</v>
      </c>
      <c r="F263" s="317">
        <f>SUM(G263:H263)</f>
        <v>0</v>
      </c>
      <c r="G263" s="318">
        <v>0</v>
      </c>
      <c r="H263" s="319">
        <v>0</v>
      </c>
      <c r="I263" s="317">
        <f>SUM(J263:K263)</f>
        <v>0</v>
      </c>
      <c r="J263" s="318">
        <v>0</v>
      </c>
      <c r="K263" s="319">
        <v>0</v>
      </c>
      <c r="L263" s="317">
        <f>SUM(M263:N263)</f>
        <v>0</v>
      </c>
      <c r="M263" s="318">
        <v>0</v>
      </c>
      <c r="N263" s="319">
        <v>0</v>
      </c>
      <c r="O263" s="9"/>
      <c r="P263" s="9"/>
    </row>
    <row r="264" spans="1:16" ht="48.75" thickBot="1">
      <c r="A264" s="34">
        <v>2952</v>
      </c>
      <c r="B264" s="17" t="s">
        <v>446</v>
      </c>
      <c r="C264" s="72">
        <v>5</v>
      </c>
      <c r="D264" s="73">
        <v>2</v>
      </c>
      <c r="E264" s="314" t="s">
        <v>457</v>
      </c>
      <c r="F264" s="317">
        <f>SUM(G264:H264)</f>
        <v>0</v>
      </c>
      <c r="G264" s="318">
        <v>0</v>
      </c>
      <c r="H264" s="319">
        <v>0</v>
      </c>
      <c r="I264" s="317">
        <f>SUM(J264:K264)</f>
        <v>0</v>
      </c>
      <c r="J264" s="318">
        <v>0</v>
      </c>
      <c r="K264" s="319">
        <v>0</v>
      </c>
      <c r="L264" s="317">
        <f>SUM(M264:N264)</f>
        <v>0</v>
      </c>
      <c r="M264" s="318">
        <v>0</v>
      </c>
      <c r="N264" s="319">
        <v>0</v>
      </c>
      <c r="O264" s="9"/>
      <c r="P264" s="9"/>
    </row>
    <row r="265" spans="1:16" ht="96">
      <c r="A265" s="34">
        <v>2960</v>
      </c>
      <c r="B265" s="17" t="s">
        <v>446</v>
      </c>
      <c r="C265" s="72">
        <v>6</v>
      </c>
      <c r="D265" s="73">
        <v>0</v>
      </c>
      <c r="E265" s="314" t="s">
        <v>75</v>
      </c>
      <c r="F265" s="172">
        <f>SUM(F267)</f>
        <v>5000.0002</v>
      </c>
      <c r="G265" s="172">
        <f aca="true" t="shared" si="78" ref="G265:N265">SUM(G267)</f>
        <v>5000.0002</v>
      </c>
      <c r="H265" s="172">
        <f t="shared" si="78"/>
        <v>0</v>
      </c>
      <c r="I265" s="172">
        <f t="shared" si="78"/>
        <v>4600</v>
      </c>
      <c r="J265" s="172">
        <f t="shared" si="78"/>
        <v>4600</v>
      </c>
      <c r="K265" s="172">
        <f t="shared" si="78"/>
        <v>0</v>
      </c>
      <c r="L265" s="172">
        <f t="shared" si="78"/>
        <v>4600</v>
      </c>
      <c r="M265" s="172">
        <f t="shared" si="78"/>
        <v>4600</v>
      </c>
      <c r="N265" s="172">
        <f t="shared" si="78"/>
        <v>0</v>
      </c>
      <c r="O265" s="9"/>
      <c r="P265" s="9"/>
    </row>
    <row r="266" spans="1:16" ht="15">
      <c r="A266" s="34"/>
      <c r="B266" s="16"/>
      <c r="C266" s="72"/>
      <c r="D266" s="73"/>
      <c r="E266" s="314" t="s">
        <v>320</v>
      </c>
      <c r="F266" s="173"/>
      <c r="G266" s="173"/>
      <c r="H266" s="173"/>
      <c r="I266" s="173"/>
      <c r="J266" s="173"/>
      <c r="K266" s="173"/>
      <c r="L266" s="173"/>
      <c r="M266" s="173"/>
      <c r="N266" s="173"/>
      <c r="O266" s="12"/>
      <c r="P266" s="12"/>
    </row>
    <row r="267" spans="1:16" ht="96.75" thickBot="1">
      <c r="A267" s="152">
        <v>2961</v>
      </c>
      <c r="B267" s="72" t="s">
        <v>446</v>
      </c>
      <c r="C267" s="72">
        <v>6</v>
      </c>
      <c r="D267" s="72">
        <v>1</v>
      </c>
      <c r="E267" s="324" t="s">
        <v>75</v>
      </c>
      <c r="F267" s="317">
        <f>SUM(G267:H267)</f>
        <v>5000.0002</v>
      </c>
      <c r="G267" s="318">
        <v>5000.0002</v>
      </c>
      <c r="H267" s="319">
        <v>0</v>
      </c>
      <c r="I267" s="317">
        <f>SUM(J267:K267)</f>
        <v>4600</v>
      </c>
      <c r="J267" s="318">
        <v>4600</v>
      </c>
      <c r="K267" s="319">
        <v>0</v>
      </c>
      <c r="L267" s="317">
        <f>SUM(M267:N267)</f>
        <v>4600</v>
      </c>
      <c r="M267" s="318">
        <v>4600</v>
      </c>
      <c r="N267" s="319">
        <v>0</v>
      </c>
      <c r="O267" s="9"/>
      <c r="P267" s="9"/>
    </row>
    <row r="268" spans="1:16" ht="108">
      <c r="A268" s="152">
        <v>2970</v>
      </c>
      <c r="B268" s="72" t="s">
        <v>446</v>
      </c>
      <c r="C268" s="72">
        <v>7</v>
      </c>
      <c r="D268" s="72">
        <v>0</v>
      </c>
      <c r="E268" s="324" t="s">
        <v>76</v>
      </c>
      <c r="F268" s="172">
        <f>SUM(F270)</f>
        <v>0</v>
      </c>
      <c r="G268" s="172">
        <f aca="true" t="shared" si="79" ref="G268:N268">SUM(G270)</f>
        <v>0</v>
      </c>
      <c r="H268" s="172">
        <f t="shared" si="79"/>
        <v>0</v>
      </c>
      <c r="I268" s="172">
        <f t="shared" si="79"/>
        <v>0</v>
      </c>
      <c r="J268" s="172">
        <f t="shared" si="79"/>
        <v>0</v>
      </c>
      <c r="K268" s="172">
        <f t="shared" si="79"/>
        <v>0</v>
      </c>
      <c r="L268" s="172">
        <f t="shared" si="79"/>
        <v>0</v>
      </c>
      <c r="M268" s="172">
        <f t="shared" si="79"/>
        <v>0</v>
      </c>
      <c r="N268" s="172">
        <f t="shared" si="79"/>
        <v>0</v>
      </c>
      <c r="O268" s="9"/>
      <c r="P268" s="9"/>
    </row>
    <row r="269" spans="1:16" ht="15">
      <c r="A269" s="152"/>
      <c r="B269" s="72"/>
      <c r="C269" s="72"/>
      <c r="D269" s="72"/>
      <c r="E269" s="324" t="s">
        <v>320</v>
      </c>
      <c r="F269" s="173"/>
      <c r="G269" s="173"/>
      <c r="H269" s="173"/>
      <c r="I269" s="173"/>
      <c r="J269" s="173"/>
      <c r="K269" s="173"/>
      <c r="L269" s="173"/>
      <c r="M269" s="173"/>
      <c r="N269" s="173"/>
      <c r="O269" s="12"/>
      <c r="P269" s="12"/>
    </row>
    <row r="270" spans="1:16" ht="108.75" thickBot="1">
      <c r="A270" s="152">
        <v>2971</v>
      </c>
      <c r="B270" s="72" t="s">
        <v>446</v>
      </c>
      <c r="C270" s="72">
        <v>7</v>
      </c>
      <c r="D270" s="72">
        <v>1</v>
      </c>
      <c r="E270" s="324" t="s">
        <v>76</v>
      </c>
      <c r="F270" s="317">
        <f>SUM(G270:H270)</f>
        <v>0</v>
      </c>
      <c r="G270" s="318">
        <v>0</v>
      </c>
      <c r="H270" s="319">
        <v>0</v>
      </c>
      <c r="I270" s="317">
        <f>SUM(J270:K270)</f>
        <v>0</v>
      </c>
      <c r="J270" s="318">
        <v>0</v>
      </c>
      <c r="K270" s="319">
        <v>0</v>
      </c>
      <c r="L270" s="317">
        <f>SUM(M270:N270)</f>
        <v>0</v>
      </c>
      <c r="M270" s="318">
        <v>0</v>
      </c>
      <c r="N270" s="319">
        <v>0</v>
      </c>
      <c r="O270" s="9"/>
      <c r="P270" s="9"/>
    </row>
    <row r="271" spans="1:16" ht="60">
      <c r="A271" s="152">
        <v>2980</v>
      </c>
      <c r="B271" s="72" t="s">
        <v>446</v>
      </c>
      <c r="C271" s="72">
        <v>8</v>
      </c>
      <c r="D271" s="72">
        <v>0</v>
      </c>
      <c r="E271" s="324" t="s">
        <v>77</v>
      </c>
      <c r="F271" s="172">
        <f>SUM(F273)</f>
        <v>0</v>
      </c>
      <c r="G271" s="172">
        <f aca="true" t="shared" si="80" ref="G271:N271">SUM(G273)</f>
        <v>0</v>
      </c>
      <c r="H271" s="172">
        <f t="shared" si="80"/>
        <v>0</v>
      </c>
      <c r="I271" s="172">
        <f t="shared" si="80"/>
        <v>0</v>
      </c>
      <c r="J271" s="172">
        <f t="shared" si="80"/>
        <v>0</v>
      </c>
      <c r="K271" s="172">
        <f t="shared" si="80"/>
        <v>0</v>
      </c>
      <c r="L271" s="172">
        <f t="shared" si="80"/>
        <v>0</v>
      </c>
      <c r="M271" s="172">
        <f t="shared" si="80"/>
        <v>0</v>
      </c>
      <c r="N271" s="172">
        <f t="shared" si="80"/>
        <v>0</v>
      </c>
      <c r="O271" s="9"/>
      <c r="P271" s="9"/>
    </row>
    <row r="272" spans="1:16" ht="15">
      <c r="A272" s="152"/>
      <c r="B272" s="72"/>
      <c r="C272" s="72"/>
      <c r="D272" s="72"/>
      <c r="E272" s="324" t="s">
        <v>320</v>
      </c>
      <c r="F272" s="173"/>
      <c r="G272" s="173"/>
      <c r="H272" s="173"/>
      <c r="I272" s="173"/>
      <c r="J272" s="173"/>
      <c r="K272" s="173"/>
      <c r="L272" s="173"/>
      <c r="M272" s="173"/>
      <c r="N272" s="173"/>
      <c r="O272" s="12"/>
      <c r="P272" s="12"/>
    </row>
    <row r="273" spans="1:16" ht="60.75" thickBot="1">
      <c r="A273" s="152">
        <v>2981</v>
      </c>
      <c r="B273" s="72" t="s">
        <v>446</v>
      </c>
      <c r="C273" s="72">
        <v>8</v>
      </c>
      <c r="D273" s="72">
        <v>1</v>
      </c>
      <c r="E273" s="324" t="s">
        <v>77</v>
      </c>
      <c r="F273" s="317">
        <f>SUM(G273:H273)</f>
        <v>0</v>
      </c>
      <c r="G273" s="318">
        <v>0</v>
      </c>
      <c r="H273" s="319">
        <v>0</v>
      </c>
      <c r="I273" s="317">
        <f>SUM(J273:K273)</f>
        <v>0</v>
      </c>
      <c r="J273" s="318">
        <v>0</v>
      </c>
      <c r="K273" s="319">
        <v>0</v>
      </c>
      <c r="L273" s="317">
        <f>SUM(M273:N273)</f>
        <v>0</v>
      </c>
      <c r="M273" s="318">
        <v>0</v>
      </c>
      <c r="N273" s="319">
        <v>0</v>
      </c>
      <c r="O273" s="9"/>
      <c r="P273" s="9"/>
    </row>
    <row r="274" spans="1:16" ht="154.5">
      <c r="A274" s="152">
        <v>3000</v>
      </c>
      <c r="B274" s="72" t="s">
        <v>459</v>
      </c>
      <c r="C274" s="72">
        <v>0</v>
      </c>
      <c r="D274" s="72">
        <v>0</v>
      </c>
      <c r="E274" s="324" t="s">
        <v>109</v>
      </c>
      <c r="F274" s="173">
        <f>SUM(F276,F280,F283,F286,F289,F292,F295,F298,F302)</f>
        <v>76892.60019999999</v>
      </c>
      <c r="G274" s="173">
        <f aca="true" t="shared" si="81" ref="G274:N274">SUM(G276,G280,G283,G286,G289,G292,G295,G298,G302)</f>
        <v>76892.60019999999</v>
      </c>
      <c r="H274" s="173">
        <f t="shared" si="81"/>
        <v>0</v>
      </c>
      <c r="I274" s="173">
        <f t="shared" si="81"/>
        <v>62644.7001</v>
      </c>
      <c r="J274" s="173">
        <f t="shared" si="81"/>
        <v>62644.7001</v>
      </c>
      <c r="K274" s="173">
        <f t="shared" si="81"/>
        <v>0</v>
      </c>
      <c r="L274" s="173">
        <f t="shared" si="81"/>
        <v>57885.211599999995</v>
      </c>
      <c r="M274" s="173">
        <f t="shared" si="81"/>
        <v>57885.211599999995</v>
      </c>
      <c r="N274" s="173">
        <f t="shared" si="81"/>
        <v>0</v>
      </c>
      <c r="O274" s="35"/>
      <c r="P274" s="35"/>
    </row>
    <row r="275" spans="1:16" ht="24">
      <c r="A275" s="152"/>
      <c r="B275" s="72"/>
      <c r="C275" s="72"/>
      <c r="D275" s="72"/>
      <c r="E275" s="324" t="s">
        <v>319</v>
      </c>
      <c r="F275" s="173"/>
      <c r="G275" s="173"/>
      <c r="H275" s="173"/>
      <c r="I275" s="173"/>
      <c r="J275" s="173"/>
      <c r="K275" s="173"/>
      <c r="L275" s="173"/>
      <c r="M275" s="173"/>
      <c r="N275" s="173"/>
      <c r="O275" s="9"/>
      <c r="P275" s="9"/>
    </row>
    <row r="276" spans="1:16" ht="72">
      <c r="A276" s="152">
        <v>3010</v>
      </c>
      <c r="B276" s="72" t="s">
        <v>459</v>
      </c>
      <c r="C276" s="72">
        <v>1</v>
      </c>
      <c r="D276" s="72">
        <v>0</v>
      </c>
      <c r="E276" s="324" t="s">
        <v>458</v>
      </c>
      <c r="F276" s="173">
        <f>SUM(F278:F279)</f>
        <v>0</v>
      </c>
      <c r="G276" s="173">
        <f aca="true" t="shared" si="82" ref="G276:N276">SUM(G278:G279)</f>
        <v>0</v>
      </c>
      <c r="H276" s="173">
        <f t="shared" si="82"/>
        <v>0</v>
      </c>
      <c r="I276" s="173">
        <f t="shared" si="82"/>
        <v>0</v>
      </c>
      <c r="J276" s="173">
        <f t="shared" si="82"/>
        <v>0</v>
      </c>
      <c r="K276" s="173">
        <f t="shared" si="82"/>
        <v>0</v>
      </c>
      <c r="L276" s="173">
        <f t="shared" si="82"/>
        <v>0</v>
      </c>
      <c r="M276" s="173">
        <f t="shared" si="82"/>
        <v>0</v>
      </c>
      <c r="N276" s="173">
        <f t="shared" si="82"/>
        <v>0</v>
      </c>
      <c r="O276" s="9"/>
      <c r="P276" s="9"/>
    </row>
    <row r="277" spans="1:16" ht="15">
      <c r="A277" s="152"/>
      <c r="B277" s="72"/>
      <c r="C277" s="72"/>
      <c r="D277" s="72"/>
      <c r="E277" s="324" t="s">
        <v>320</v>
      </c>
      <c r="F277" s="173"/>
      <c r="G277" s="173"/>
      <c r="H277" s="173"/>
      <c r="I277" s="173"/>
      <c r="J277" s="173"/>
      <c r="K277" s="173"/>
      <c r="L277" s="173"/>
      <c r="M277" s="173"/>
      <c r="N277" s="173"/>
      <c r="O277" s="12"/>
      <c r="P277" s="12"/>
    </row>
    <row r="278" spans="1:16" ht="24.75" thickBot="1">
      <c r="A278" s="152">
        <v>3011</v>
      </c>
      <c r="B278" s="72" t="s">
        <v>459</v>
      </c>
      <c r="C278" s="72">
        <v>1</v>
      </c>
      <c r="D278" s="72">
        <v>1</v>
      </c>
      <c r="E278" s="324" t="s">
        <v>78</v>
      </c>
      <c r="F278" s="317">
        <f>SUM(G278:H278)</f>
        <v>0</v>
      </c>
      <c r="G278" s="318">
        <v>0</v>
      </c>
      <c r="H278" s="319">
        <v>0</v>
      </c>
      <c r="I278" s="317">
        <f>SUM(J278:K278)</f>
        <v>0</v>
      </c>
      <c r="J278" s="318">
        <v>0</v>
      </c>
      <c r="K278" s="319">
        <v>0</v>
      </c>
      <c r="L278" s="317">
        <f>SUM(M278:N278)</f>
        <v>0</v>
      </c>
      <c r="M278" s="318">
        <v>0</v>
      </c>
      <c r="N278" s="319">
        <v>0</v>
      </c>
      <c r="O278" s="9"/>
      <c r="P278" s="9"/>
    </row>
    <row r="279" spans="1:16" ht="36.75" thickBot="1">
      <c r="A279" s="152">
        <v>3012</v>
      </c>
      <c r="B279" s="72" t="s">
        <v>459</v>
      </c>
      <c r="C279" s="72">
        <v>1</v>
      </c>
      <c r="D279" s="72">
        <v>2</v>
      </c>
      <c r="E279" s="324" t="s">
        <v>79</v>
      </c>
      <c r="F279" s="317">
        <f>SUM(G279:H279)</f>
        <v>0</v>
      </c>
      <c r="G279" s="318">
        <v>0</v>
      </c>
      <c r="H279" s="319">
        <v>0</v>
      </c>
      <c r="I279" s="317">
        <f>SUM(J279:K279)</f>
        <v>0</v>
      </c>
      <c r="J279" s="318">
        <v>0</v>
      </c>
      <c r="K279" s="319">
        <v>0</v>
      </c>
      <c r="L279" s="317">
        <f>SUM(M279:N279)</f>
        <v>0</v>
      </c>
      <c r="M279" s="318">
        <v>0</v>
      </c>
      <c r="N279" s="319">
        <v>0</v>
      </c>
      <c r="O279" s="9"/>
      <c r="P279" s="9"/>
    </row>
    <row r="280" spans="1:16" ht="24">
      <c r="A280" s="152">
        <v>3020</v>
      </c>
      <c r="B280" s="72" t="s">
        <v>459</v>
      </c>
      <c r="C280" s="72">
        <v>2</v>
      </c>
      <c r="D280" s="72">
        <v>0</v>
      </c>
      <c r="E280" s="324" t="s">
        <v>80</v>
      </c>
      <c r="F280" s="172">
        <f>SUM(F282)</f>
        <v>0</v>
      </c>
      <c r="G280" s="172">
        <f aca="true" t="shared" si="83" ref="G280:N280">SUM(G282)</f>
        <v>0</v>
      </c>
      <c r="H280" s="172">
        <f t="shared" si="83"/>
        <v>0</v>
      </c>
      <c r="I280" s="172">
        <f t="shared" si="83"/>
        <v>0</v>
      </c>
      <c r="J280" s="172">
        <f t="shared" si="83"/>
        <v>0</v>
      </c>
      <c r="K280" s="172">
        <f t="shared" si="83"/>
        <v>0</v>
      </c>
      <c r="L280" s="172">
        <f t="shared" si="83"/>
        <v>0</v>
      </c>
      <c r="M280" s="172">
        <f t="shared" si="83"/>
        <v>0</v>
      </c>
      <c r="N280" s="172">
        <f t="shared" si="83"/>
        <v>0</v>
      </c>
      <c r="O280" s="9"/>
      <c r="P280" s="9"/>
    </row>
    <row r="281" spans="1:16" ht="15">
      <c r="A281" s="152"/>
      <c r="B281" s="72"/>
      <c r="C281" s="72"/>
      <c r="D281" s="72"/>
      <c r="E281" s="324" t="s">
        <v>320</v>
      </c>
      <c r="F281" s="173"/>
      <c r="G281" s="173"/>
      <c r="H281" s="173"/>
      <c r="I281" s="173"/>
      <c r="J281" s="173"/>
      <c r="K281" s="173"/>
      <c r="L281" s="173"/>
      <c r="M281" s="173"/>
      <c r="N281" s="173"/>
      <c r="O281" s="12"/>
      <c r="P281" s="12"/>
    </row>
    <row r="282" spans="1:16" ht="24.75" thickBot="1">
      <c r="A282" s="152">
        <v>3021</v>
      </c>
      <c r="B282" s="72" t="s">
        <v>459</v>
      </c>
      <c r="C282" s="72">
        <v>2</v>
      </c>
      <c r="D282" s="72">
        <v>1</v>
      </c>
      <c r="E282" s="324" t="s">
        <v>80</v>
      </c>
      <c r="F282" s="317">
        <f>SUM(G282:H282)</f>
        <v>0</v>
      </c>
      <c r="G282" s="318">
        <v>0</v>
      </c>
      <c r="H282" s="319">
        <v>0</v>
      </c>
      <c r="I282" s="317">
        <f>SUM(J282:K282)</f>
        <v>0</v>
      </c>
      <c r="J282" s="318">
        <v>0</v>
      </c>
      <c r="K282" s="319">
        <v>0</v>
      </c>
      <c r="L282" s="317">
        <f>SUM(M282:N282)</f>
        <v>0</v>
      </c>
      <c r="M282" s="318">
        <v>0</v>
      </c>
      <c r="N282" s="319">
        <v>0</v>
      </c>
      <c r="O282" s="9"/>
      <c r="P282" s="9"/>
    </row>
    <row r="283" spans="1:16" ht="48">
      <c r="A283" s="152">
        <v>3030</v>
      </c>
      <c r="B283" s="72" t="s">
        <v>459</v>
      </c>
      <c r="C283" s="72">
        <v>3</v>
      </c>
      <c r="D283" s="72">
        <v>0</v>
      </c>
      <c r="E283" s="324" t="s">
        <v>81</v>
      </c>
      <c r="F283" s="172">
        <f>SUM(F285)</f>
        <v>4980</v>
      </c>
      <c r="G283" s="172">
        <f aca="true" t="shared" si="84" ref="G283:N283">SUM(G285)</f>
        <v>4980</v>
      </c>
      <c r="H283" s="172">
        <f t="shared" si="84"/>
        <v>0</v>
      </c>
      <c r="I283" s="172">
        <f t="shared" si="84"/>
        <v>2480</v>
      </c>
      <c r="J283" s="172">
        <f t="shared" si="84"/>
        <v>2480</v>
      </c>
      <c r="K283" s="172">
        <f t="shared" si="84"/>
        <v>0</v>
      </c>
      <c r="L283" s="172">
        <f t="shared" si="84"/>
        <v>1250.82</v>
      </c>
      <c r="M283" s="172">
        <f t="shared" si="84"/>
        <v>1250.82</v>
      </c>
      <c r="N283" s="172">
        <f t="shared" si="84"/>
        <v>0</v>
      </c>
      <c r="O283" s="9"/>
      <c r="P283" s="9"/>
    </row>
    <row r="284" spans="1:16" ht="15">
      <c r="A284" s="152"/>
      <c r="B284" s="72"/>
      <c r="C284" s="72"/>
      <c r="D284" s="72"/>
      <c r="E284" s="324" t="s">
        <v>320</v>
      </c>
      <c r="F284" s="173"/>
      <c r="G284" s="173"/>
      <c r="H284" s="173"/>
      <c r="I284" s="173"/>
      <c r="J284" s="173"/>
      <c r="K284" s="173"/>
      <c r="L284" s="173"/>
      <c r="M284" s="173"/>
      <c r="N284" s="173"/>
      <c r="O284" s="12"/>
      <c r="P284" s="12"/>
    </row>
    <row r="285" spans="1:16" ht="48.75" thickBot="1">
      <c r="A285" s="152">
        <v>3031</v>
      </c>
      <c r="B285" s="72" t="s">
        <v>459</v>
      </c>
      <c r="C285" s="72">
        <v>3</v>
      </c>
      <c r="D285" s="72" t="s">
        <v>375</v>
      </c>
      <c r="E285" s="324" t="s">
        <v>81</v>
      </c>
      <c r="F285" s="317">
        <f>SUM(G285:H285)</f>
        <v>4980</v>
      </c>
      <c r="G285" s="318">
        <v>4980</v>
      </c>
      <c r="H285" s="319">
        <v>0</v>
      </c>
      <c r="I285" s="317">
        <f>SUM(J285:K285)</f>
        <v>2480</v>
      </c>
      <c r="J285" s="318">
        <v>2480</v>
      </c>
      <c r="K285" s="319">
        <v>0</v>
      </c>
      <c r="L285" s="317">
        <f>SUM(M285:N285)</f>
        <v>1250.82</v>
      </c>
      <c r="M285" s="318">
        <v>1250.82</v>
      </c>
      <c r="N285" s="319">
        <v>0</v>
      </c>
      <c r="O285" s="12"/>
      <c r="P285" s="12"/>
    </row>
    <row r="286" spans="1:16" ht="72">
      <c r="A286" s="152">
        <v>3040</v>
      </c>
      <c r="B286" s="72" t="s">
        <v>459</v>
      </c>
      <c r="C286" s="72">
        <v>4</v>
      </c>
      <c r="D286" s="72">
        <v>0</v>
      </c>
      <c r="E286" s="324" t="s">
        <v>82</v>
      </c>
      <c r="F286" s="172">
        <f>SUM(F288)</f>
        <v>15000.0001</v>
      </c>
      <c r="G286" s="172">
        <f aca="true" t="shared" si="85" ref="G286:N286">SUM(G288)</f>
        <v>15000.0001</v>
      </c>
      <c r="H286" s="172">
        <f t="shared" si="85"/>
        <v>0</v>
      </c>
      <c r="I286" s="172">
        <f t="shared" si="85"/>
        <v>7760.0001</v>
      </c>
      <c r="J286" s="172">
        <f t="shared" si="85"/>
        <v>7760.0001</v>
      </c>
      <c r="K286" s="172">
        <f t="shared" si="85"/>
        <v>0</v>
      </c>
      <c r="L286" s="172">
        <f t="shared" si="85"/>
        <v>4867.8916</v>
      </c>
      <c r="M286" s="172">
        <f t="shared" si="85"/>
        <v>4867.8916</v>
      </c>
      <c r="N286" s="172">
        <f t="shared" si="85"/>
        <v>0</v>
      </c>
      <c r="O286" s="9"/>
      <c r="P286" s="9"/>
    </row>
    <row r="287" spans="1:16" ht="15">
      <c r="A287" s="152"/>
      <c r="B287" s="72"/>
      <c r="C287" s="72"/>
      <c r="D287" s="72"/>
      <c r="E287" s="324" t="s">
        <v>320</v>
      </c>
      <c r="F287" s="173"/>
      <c r="G287" s="173"/>
      <c r="H287" s="173"/>
      <c r="I287" s="173"/>
      <c r="J287" s="173"/>
      <c r="K287" s="173"/>
      <c r="L287" s="173"/>
      <c r="M287" s="173"/>
      <c r="N287" s="173"/>
      <c r="O287" s="12"/>
      <c r="P287" s="12"/>
    </row>
    <row r="288" spans="1:16" ht="72.75" thickBot="1">
      <c r="A288" s="152">
        <v>3041</v>
      </c>
      <c r="B288" s="72" t="s">
        <v>459</v>
      </c>
      <c r="C288" s="72">
        <v>4</v>
      </c>
      <c r="D288" s="72">
        <v>1</v>
      </c>
      <c r="E288" s="324" t="s">
        <v>82</v>
      </c>
      <c r="F288" s="317">
        <f>SUM(G288:H288)</f>
        <v>15000.0001</v>
      </c>
      <c r="G288" s="318">
        <v>15000.0001</v>
      </c>
      <c r="H288" s="319">
        <v>0</v>
      </c>
      <c r="I288" s="317">
        <f>SUM(J288:K288)</f>
        <v>7760.0001</v>
      </c>
      <c r="J288" s="318">
        <v>7760.0001</v>
      </c>
      <c r="K288" s="319">
        <v>0</v>
      </c>
      <c r="L288" s="317">
        <f>SUM(M288:N288)</f>
        <v>4867.8916</v>
      </c>
      <c r="M288" s="318">
        <v>4867.8916</v>
      </c>
      <c r="N288" s="319">
        <v>0</v>
      </c>
      <c r="O288" s="9"/>
      <c r="P288" s="9"/>
    </row>
    <row r="289" spans="1:16" ht="24">
      <c r="A289" s="152">
        <v>3050</v>
      </c>
      <c r="B289" s="72" t="s">
        <v>459</v>
      </c>
      <c r="C289" s="72">
        <v>5</v>
      </c>
      <c r="D289" s="72">
        <v>0</v>
      </c>
      <c r="E289" s="324" t="s">
        <v>83</v>
      </c>
      <c r="F289" s="172">
        <f>SUM(F291)</f>
        <v>0</v>
      </c>
      <c r="G289" s="172">
        <f aca="true" t="shared" si="86" ref="G289:N289">SUM(G291)</f>
        <v>0</v>
      </c>
      <c r="H289" s="172">
        <f t="shared" si="86"/>
        <v>0</v>
      </c>
      <c r="I289" s="172">
        <f t="shared" si="86"/>
        <v>0</v>
      </c>
      <c r="J289" s="172">
        <f t="shared" si="86"/>
        <v>0</v>
      </c>
      <c r="K289" s="172">
        <f t="shared" si="86"/>
        <v>0</v>
      </c>
      <c r="L289" s="172">
        <f t="shared" si="86"/>
        <v>0</v>
      </c>
      <c r="M289" s="172">
        <f t="shared" si="86"/>
        <v>0</v>
      </c>
      <c r="N289" s="172">
        <f t="shared" si="86"/>
        <v>0</v>
      </c>
      <c r="O289" s="9"/>
      <c r="P289" s="9"/>
    </row>
    <row r="290" spans="1:16" ht="15">
      <c r="A290" s="152"/>
      <c r="B290" s="72"/>
      <c r="C290" s="72"/>
      <c r="D290" s="72"/>
      <c r="E290" s="324" t="s">
        <v>320</v>
      </c>
      <c r="F290" s="173"/>
      <c r="G290" s="173"/>
      <c r="H290" s="173"/>
      <c r="I290" s="173"/>
      <c r="J290" s="173"/>
      <c r="K290" s="173"/>
      <c r="L290" s="173"/>
      <c r="M290" s="173"/>
      <c r="N290" s="173"/>
      <c r="O290" s="12"/>
      <c r="P290" s="12"/>
    </row>
    <row r="291" spans="1:16" ht="24.75" thickBot="1">
      <c r="A291" s="152">
        <v>3051</v>
      </c>
      <c r="B291" s="72" t="s">
        <v>459</v>
      </c>
      <c r="C291" s="72">
        <v>5</v>
      </c>
      <c r="D291" s="72">
        <v>1</v>
      </c>
      <c r="E291" s="324" t="s">
        <v>83</v>
      </c>
      <c r="F291" s="317">
        <f>SUM(G291:H291)</f>
        <v>0</v>
      </c>
      <c r="G291" s="318">
        <v>0</v>
      </c>
      <c r="H291" s="319">
        <v>0</v>
      </c>
      <c r="I291" s="317">
        <f>SUM(J291:K291)</f>
        <v>0</v>
      </c>
      <c r="J291" s="318">
        <v>0</v>
      </c>
      <c r="K291" s="319">
        <v>0</v>
      </c>
      <c r="L291" s="317">
        <f>SUM(M291:N291)</f>
        <v>0</v>
      </c>
      <c r="M291" s="318">
        <v>0</v>
      </c>
      <c r="N291" s="319">
        <v>0</v>
      </c>
      <c r="O291" s="9"/>
      <c r="P291" s="9"/>
    </row>
    <row r="292" spans="1:16" ht="48">
      <c r="A292" s="152">
        <v>3060</v>
      </c>
      <c r="B292" s="72" t="s">
        <v>459</v>
      </c>
      <c r="C292" s="72">
        <v>6</v>
      </c>
      <c r="D292" s="72">
        <v>0</v>
      </c>
      <c r="E292" s="324" t="s">
        <v>84</v>
      </c>
      <c r="F292" s="172">
        <f>SUM(F294)</f>
        <v>4800</v>
      </c>
      <c r="G292" s="172">
        <f aca="true" t="shared" si="87" ref="G292:N292">SUM(G294)</f>
        <v>4800</v>
      </c>
      <c r="H292" s="172">
        <f t="shared" si="87"/>
        <v>0</v>
      </c>
      <c r="I292" s="172">
        <f t="shared" si="87"/>
        <v>1020</v>
      </c>
      <c r="J292" s="172">
        <f t="shared" si="87"/>
        <v>1020</v>
      </c>
      <c r="K292" s="172">
        <f t="shared" si="87"/>
        <v>0</v>
      </c>
      <c r="L292" s="172">
        <f t="shared" si="87"/>
        <v>1020</v>
      </c>
      <c r="M292" s="172">
        <f t="shared" si="87"/>
        <v>1020</v>
      </c>
      <c r="N292" s="172">
        <f t="shared" si="87"/>
        <v>0</v>
      </c>
      <c r="O292" s="9"/>
      <c r="P292" s="9"/>
    </row>
    <row r="293" spans="1:16" ht="15">
      <c r="A293" s="152"/>
      <c r="B293" s="72"/>
      <c r="C293" s="72"/>
      <c r="D293" s="72"/>
      <c r="E293" s="324" t="s">
        <v>320</v>
      </c>
      <c r="F293" s="173"/>
      <c r="G293" s="173"/>
      <c r="H293" s="173"/>
      <c r="I293" s="173"/>
      <c r="J293" s="173"/>
      <c r="K293" s="173"/>
      <c r="L293" s="173"/>
      <c r="M293" s="173"/>
      <c r="N293" s="173"/>
      <c r="O293" s="12"/>
      <c r="P293" s="12"/>
    </row>
    <row r="294" spans="1:16" ht="48.75" thickBot="1">
      <c r="A294" s="152">
        <v>3061</v>
      </c>
      <c r="B294" s="72" t="s">
        <v>459</v>
      </c>
      <c r="C294" s="72">
        <v>6</v>
      </c>
      <c r="D294" s="72">
        <v>1</v>
      </c>
      <c r="E294" s="324" t="s">
        <v>84</v>
      </c>
      <c r="F294" s="317">
        <f>SUM(G294:H294)</f>
        <v>4800</v>
      </c>
      <c r="G294" s="318">
        <v>4800</v>
      </c>
      <c r="H294" s="319">
        <v>0</v>
      </c>
      <c r="I294" s="317">
        <f>SUM(J294:K294)</f>
        <v>1020</v>
      </c>
      <c r="J294" s="318">
        <v>1020</v>
      </c>
      <c r="K294" s="319">
        <v>0</v>
      </c>
      <c r="L294" s="317">
        <f>SUM(M294:N294)</f>
        <v>1020</v>
      </c>
      <c r="M294" s="318">
        <v>1020</v>
      </c>
      <c r="N294" s="319">
        <v>0</v>
      </c>
      <c r="O294" s="9"/>
      <c r="P294" s="9"/>
    </row>
    <row r="295" spans="1:16" ht="108">
      <c r="A295" s="152">
        <v>3070</v>
      </c>
      <c r="B295" s="72" t="s">
        <v>459</v>
      </c>
      <c r="C295" s="72">
        <v>7</v>
      </c>
      <c r="D295" s="72">
        <v>0</v>
      </c>
      <c r="E295" s="324" t="s">
        <v>85</v>
      </c>
      <c r="F295" s="172">
        <f>SUM(F297)</f>
        <v>24070.0001</v>
      </c>
      <c r="G295" s="172">
        <f aca="true" t="shared" si="88" ref="G295:N295">SUM(G297)</f>
        <v>24070.0001</v>
      </c>
      <c r="H295" s="172">
        <f t="shared" si="88"/>
        <v>0</v>
      </c>
      <c r="I295" s="172">
        <f t="shared" si="88"/>
        <v>22843</v>
      </c>
      <c r="J295" s="172">
        <f t="shared" si="88"/>
        <v>22843</v>
      </c>
      <c r="K295" s="172">
        <f t="shared" si="88"/>
        <v>0</v>
      </c>
      <c r="L295" s="172">
        <f t="shared" si="88"/>
        <v>22204.8</v>
      </c>
      <c r="M295" s="172">
        <f t="shared" si="88"/>
        <v>22204.8</v>
      </c>
      <c r="N295" s="172">
        <f t="shared" si="88"/>
        <v>0</v>
      </c>
      <c r="O295" s="9"/>
      <c r="P295" s="9"/>
    </row>
    <row r="296" spans="1:16" ht="15">
      <c r="A296" s="152"/>
      <c r="B296" s="72"/>
      <c r="C296" s="72"/>
      <c r="D296" s="72"/>
      <c r="E296" s="324" t="s">
        <v>320</v>
      </c>
      <c r="F296" s="173"/>
      <c r="G296" s="173"/>
      <c r="H296" s="173"/>
      <c r="I296" s="173"/>
      <c r="J296" s="173"/>
      <c r="K296" s="173"/>
      <c r="L296" s="173"/>
      <c r="M296" s="173"/>
      <c r="N296" s="173"/>
      <c r="O296" s="12"/>
      <c r="P296" s="12"/>
    </row>
    <row r="297" spans="1:16" ht="108.75" thickBot="1">
      <c r="A297" s="152">
        <v>3071</v>
      </c>
      <c r="B297" s="72" t="s">
        <v>459</v>
      </c>
      <c r="C297" s="72">
        <v>7</v>
      </c>
      <c r="D297" s="72">
        <v>1</v>
      </c>
      <c r="E297" s="324" t="s">
        <v>85</v>
      </c>
      <c r="F297" s="317">
        <f>SUM(G297:H297)</f>
        <v>24070.0001</v>
      </c>
      <c r="G297" s="318">
        <v>24070.0001</v>
      </c>
      <c r="H297" s="319">
        <v>0</v>
      </c>
      <c r="I297" s="317">
        <f>SUM(J297:K297)</f>
        <v>22843</v>
      </c>
      <c r="J297" s="318">
        <v>22843</v>
      </c>
      <c r="K297" s="319">
        <v>0</v>
      </c>
      <c r="L297" s="317">
        <f>SUM(M297:N297)</f>
        <v>22204.8</v>
      </c>
      <c r="M297" s="318">
        <v>22204.8</v>
      </c>
      <c r="N297" s="319">
        <v>0</v>
      </c>
      <c r="O297" s="9"/>
      <c r="P297" s="9"/>
    </row>
    <row r="298" spans="1:16" ht="132">
      <c r="A298" s="152">
        <v>3080</v>
      </c>
      <c r="B298" s="72" t="s">
        <v>459</v>
      </c>
      <c r="C298" s="72">
        <v>8</v>
      </c>
      <c r="D298" s="72">
        <v>0</v>
      </c>
      <c r="E298" s="324" t="s">
        <v>87</v>
      </c>
      <c r="F298" s="172">
        <f>SUM(F300)</f>
        <v>0</v>
      </c>
      <c r="G298" s="172">
        <f aca="true" t="shared" si="89" ref="G298:N298">SUM(G300)</f>
        <v>0</v>
      </c>
      <c r="H298" s="172">
        <f t="shared" si="89"/>
        <v>0</v>
      </c>
      <c r="I298" s="172">
        <f t="shared" si="89"/>
        <v>0</v>
      </c>
      <c r="J298" s="172">
        <f t="shared" si="89"/>
        <v>0</v>
      </c>
      <c r="K298" s="172">
        <f t="shared" si="89"/>
        <v>0</v>
      </c>
      <c r="L298" s="172">
        <f t="shared" si="89"/>
        <v>0</v>
      </c>
      <c r="M298" s="172">
        <f t="shared" si="89"/>
        <v>0</v>
      </c>
      <c r="N298" s="172">
        <f t="shared" si="89"/>
        <v>0</v>
      </c>
      <c r="O298" s="9"/>
      <c r="P298" s="9"/>
    </row>
    <row r="299" spans="1:16" ht="15">
      <c r="A299" s="152"/>
      <c r="B299" s="72"/>
      <c r="C299" s="72"/>
      <c r="D299" s="72"/>
      <c r="E299" s="324" t="s">
        <v>320</v>
      </c>
      <c r="F299" s="173"/>
      <c r="G299" s="173"/>
      <c r="H299" s="173"/>
      <c r="I299" s="173"/>
      <c r="J299" s="173"/>
      <c r="K299" s="173"/>
      <c r="L299" s="173"/>
      <c r="M299" s="173"/>
      <c r="N299" s="173"/>
      <c r="O299" s="12"/>
      <c r="P299" s="12"/>
    </row>
    <row r="300" spans="1:16" ht="132.75" thickBot="1">
      <c r="A300" s="152">
        <v>3081</v>
      </c>
      <c r="B300" s="72" t="s">
        <v>459</v>
      </c>
      <c r="C300" s="72">
        <v>8</v>
      </c>
      <c r="D300" s="72">
        <v>1</v>
      </c>
      <c r="E300" s="324" t="s">
        <v>87</v>
      </c>
      <c r="F300" s="317">
        <f>SUM(G300:H300)</f>
        <v>0</v>
      </c>
      <c r="G300" s="318">
        <v>0</v>
      </c>
      <c r="H300" s="319">
        <v>0</v>
      </c>
      <c r="I300" s="317">
        <f>SUM(J300:K300)</f>
        <v>0</v>
      </c>
      <c r="J300" s="318">
        <v>0</v>
      </c>
      <c r="K300" s="319">
        <v>0</v>
      </c>
      <c r="L300" s="317">
        <f>SUM(M300:N300)</f>
        <v>0</v>
      </c>
      <c r="M300" s="318">
        <v>0</v>
      </c>
      <c r="N300" s="319">
        <v>0</v>
      </c>
      <c r="O300" s="9"/>
      <c r="P300" s="9"/>
    </row>
    <row r="301" spans="1:16" ht="15">
      <c r="A301" s="152"/>
      <c r="B301" s="72"/>
      <c r="C301" s="72"/>
      <c r="D301" s="72"/>
      <c r="E301" s="324" t="s">
        <v>320</v>
      </c>
      <c r="F301" s="173"/>
      <c r="G301" s="173"/>
      <c r="H301" s="173"/>
      <c r="I301" s="173"/>
      <c r="J301" s="173"/>
      <c r="K301" s="173"/>
      <c r="L301" s="173"/>
      <c r="M301" s="173"/>
      <c r="N301" s="173"/>
      <c r="O301" s="12"/>
      <c r="P301" s="12"/>
    </row>
    <row r="302" spans="1:16" ht="96">
      <c r="A302" s="152">
        <v>3090</v>
      </c>
      <c r="B302" s="72" t="s">
        <v>459</v>
      </c>
      <c r="C302" s="72">
        <v>9</v>
      </c>
      <c r="D302" s="72">
        <v>0</v>
      </c>
      <c r="E302" s="324" t="s">
        <v>88</v>
      </c>
      <c r="F302" s="173">
        <f>SUM(F304:F305)</f>
        <v>28042.6</v>
      </c>
      <c r="G302" s="173">
        <f aca="true" t="shared" si="90" ref="G302:N302">SUM(G304:G305)</f>
        <v>28042.6</v>
      </c>
      <c r="H302" s="173">
        <f t="shared" si="90"/>
        <v>0</v>
      </c>
      <c r="I302" s="173">
        <f t="shared" si="90"/>
        <v>28541.7</v>
      </c>
      <c r="J302" s="173">
        <f t="shared" si="90"/>
        <v>28541.7</v>
      </c>
      <c r="K302" s="173">
        <f t="shared" si="90"/>
        <v>0</v>
      </c>
      <c r="L302" s="173">
        <f t="shared" si="90"/>
        <v>28541.7</v>
      </c>
      <c r="M302" s="173">
        <f t="shared" si="90"/>
        <v>28541.7</v>
      </c>
      <c r="N302" s="173">
        <f t="shared" si="90"/>
        <v>0</v>
      </c>
      <c r="O302" s="9"/>
      <c r="P302" s="9"/>
    </row>
    <row r="303" spans="1:16" ht="15">
      <c r="A303" s="152"/>
      <c r="B303" s="72"/>
      <c r="C303" s="72"/>
      <c r="D303" s="72"/>
      <c r="E303" s="324" t="s">
        <v>320</v>
      </c>
      <c r="F303" s="173"/>
      <c r="G303" s="173"/>
      <c r="H303" s="173"/>
      <c r="I303" s="173"/>
      <c r="J303" s="173"/>
      <c r="K303" s="173"/>
      <c r="L303" s="173"/>
      <c r="M303" s="173"/>
      <c r="N303" s="173"/>
      <c r="O303" s="12"/>
      <c r="P303" s="12"/>
    </row>
    <row r="304" spans="1:16" ht="96.75" thickBot="1">
      <c r="A304" s="152">
        <v>3091</v>
      </c>
      <c r="B304" s="72" t="s">
        <v>459</v>
      </c>
      <c r="C304" s="72">
        <v>9</v>
      </c>
      <c r="D304" s="72">
        <v>1</v>
      </c>
      <c r="E304" s="324" t="s">
        <v>88</v>
      </c>
      <c r="F304" s="317">
        <f>SUM(G304:H304)</f>
        <v>28042.6</v>
      </c>
      <c r="G304" s="173">
        <v>28042.6</v>
      </c>
      <c r="H304" s="173">
        <v>0</v>
      </c>
      <c r="I304" s="317">
        <f>SUM(J304:K304)</f>
        <v>28541.7</v>
      </c>
      <c r="J304" s="173">
        <v>28541.7</v>
      </c>
      <c r="K304" s="173">
        <v>0</v>
      </c>
      <c r="L304" s="317">
        <f>SUM(M304:N304)</f>
        <v>28541.7</v>
      </c>
      <c r="M304" s="173">
        <v>28541.7</v>
      </c>
      <c r="N304" s="173">
        <v>0</v>
      </c>
      <c r="O304" s="9"/>
      <c r="P304" s="9"/>
    </row>
    <row r="305" spans="1:16" ht="156.75" thickBot="1">
      <c r="A305" s="152">
        <v>3092</v>
      </c>
      <c r="B305" s="72" t="s">
        <v>459</v>
      </c>
      <c r="C305" s="72">
        <v>9</v>
      </c>
      <c r="D305" s="72">
        <v>2</v>
      </c>
      <c r="E305" s="324" t="s">
        <v>485</v>
      </c>
      <c r="F305" s="317">
        <f>SUM(G305:H305)</f>
        <v>0</v>
      </c>
      <c r="G305" s="173">
        <v>0</v>
      </c>
      <c r="H305" s="173">
        <v>0</v>
      </c>
      <c r="I305" s="317">
        <f>SUM(J305:K305)</f>
        <v>0</v>
      </c>
      <c r="J305" s="173">
        <v>0</v>
      </c>
      <c r="K305" s="173">
        <v>0</v>
      </c>
      <c r="L305" s="317">
        <f>SUM(M305:N305)</f>
        <v>0</v>
      </c>
      <c r="M305" s="173">
        <v>0</v>
      </c>
      <c r="N305" s="173">
        <v>0</v>
      </c>
      <c r="O305" s="9"/>
      <c r="P305" s="9"/>
    </row>
    <row r="306" spans="1:16" ht="106.5">
      <c r="A306" s="38">
        <v>3100</v>
      </c>
      <c r="B306" s="72" t="s">
        <v>460</v>
      </c>
      <c r="C306" s="72">
        <v>0</v>
      </c>
      <c r="D306" s="73">
        <v>0</v>
      </c>
      <c r="E306" s="323" t="s">
        <v>110</v>
      </c>
      <c r="F306" s="172">
        <f>SUM(F308)</f>
        <v>0</v>
      </c>
      <c r="G306" s="172">
        <f aca="true" t="shared" si="91" ref="G306:N306">SUM(G308)</f>
        <v>215100</v>
      </c>
      <c r="H306" s="172">
        <f t="shared" si="91"/>
        <v>0</v>
      </c>
      <c r="I306" s="172">
        <f t="shared" si="91"/>
        <v>0</v>
      </c>
      <c r="J306" s="172">
        <f t="shared" si="91"/>
        <v>215100</v>
      </c>
      <c r="K306" s="172">
        <f t="shared" si="91"/>
        <v>0</v>
      </c>
      <c r="L306" s="172">
        <f t="shared" si="91"/>
        <v>0</v>
      </c>
      <c r="M306" s="172">
        <f t="shared" si="91"/>
        <v>215100</v>
      </c>
      <c r="N306" s="172">
        <f t="shared" si="91"/>
        <v>0</v>
      </c>
      <c r="O306" s="35"/>
      <c r="P306" s="35"/>
    </row>
    <row r="307" spans="1:16" ht="24">
      <c r="A307" s="38"/>
      <c r="B307" s="16"/>
      <c r="C307" s="333"/>
      <c r="D307" s="334"/>
      <c r="E307" s="314" t="s">
        <v>319</v>
      </c>
      <c r="F307" s="171"/>
      <c r="G307" s="315"/>
      <c r="H307" s="316"/>
      <c r="I307" s="171"/>
      <c r="J307" s="315"/>
      <c r="K307" s="316"/>
      <c r="L307" s="171"/>
      <c r="M307" s="315"/>
      <c r="N307" s="316"/>
      <c r="O307" s="9"/>
      <c r="P307" s="9"/>
    </row>
    <row r="308" spans="1:16" ht="96">
      <c r="A308" s="38">
        <v>3110</v>
      </c>
      <c r="B308" s="72" t="s">
        <v>460</v>
      </c>
      <c r="C308" s="72">
        <v>1</v>
      </c>
      <c r="D308" s="73">
        <v>0</v>
      </c>
      <c r="E308" s="323" t="s">
        <v>298</v>
      </c>
      <c r="F308" s="172">
        <f>SUM(F310)</f>
        <v>0</v>
      </c>
      <c r="G308" s="172">
        <f aca="true" t="shared" si="92" ref="G308:N308">SUM(G310)</f>
        <v>215100</v>
      </c>
      <c r="H308" s="172">
        <f t="shared" si="92"/>
        <v>0</v>
      </c>
      <c r="I308" s="172">
        <f t="shared" si="92"/>
        <v>0</v>
      </c>
      <c r="J308" s="172">
        <f t="shared" si="92"/>
        <v>215100</v>
      </c>
      <c r="K308" s="172">
        <f t="shared" si="92"/>
        <v>0</v>
      </c>
      <c r="L308" s="172">
        <f t="shared" si="92"/>
        <v>0</v>
      </c>
      <c r="M308" s="172">
        <f t="shared" si="92"/>
        <v>215100</v>
      </c>
      <c r="N308" s="172">
        <f t="shared" si="92"/>
        <v>0</v>
      </c>
      <c r="O308" s="9"/>
      <c r="P308" s="9"/>
    </row>
    <row r="309" spans="1:16" ht="15">
      <c r="A309" s="38"/>
      <c r="B309" s="16"/>
      <c r="C309" s="72"/>
      <c r="D309" s="73"/>
      <c r="E309" s="314" t="s">
        <v>320</v>
      </c>
      <c r="F309" s="172"/>
      <c r="G309" s="321"/>
      <c r="H309" s="322"/>
      <c r="I309" s="172"/>
      <c r="J309" s="321"/>
      <c r="K309" s="322"/>
      <c r="L309" s="172"/>
      <c r="M309" s="321"/>
      <c r="N309" s="322"/>
      <c r="O309" s="12"/>
      <c r="P309" s="12"/>
    </row>
    <row r="310" spans="1:16" ht="72.75" thickBot="1">
      <c r="A310" s="325">
        <v>3112</v>
      </c>
      <c r="B310" s="326" t="s">
        <v>460</v>
      </c>
      <c r="C310" s="326">
        <v>1</v>
      </c>
      <c r="D310" s="327">
        <v>2</v>
      </c>
      <c r="E310" s="328" t="s">
        <v>186</v>
      </c>
      <c r="F310" s="317">
        <f>SUM(G310:H310)-Ekamutner!F97</f>
        <v>0</v>
      </c>
      <c r="G310" s="318">
        <v>215100</v>
      </c>
      <c r="H310" s="319">
        <v>0</v>
      </c>
      <c r="I310" s="317">
        <f>SUM(J310:K310)-Ekamutner!I97</f>
        <v>0</v>
      </c>
      <c r="J310" s="318">
        <v>215100</v>
      </c>
      <c r="K310" s="319">
        <v>0</v>
      </c>
      <c r="L310" s="317">
        <f>SUM(M310:N310)-Ekamutner!L97</f>
        <v>0</v>
      </c>
      <c r="M310" s="318">
        <v>215100</v>
      </c>
      <c r="N310" s="319">
        <v>0</v>
      </c>
      <c r="O310" s="9"/>
      <c r="P310" s="9"/>
    </row>
    <row r="311" spans="1:16" ht="15">
      <c r="A311" s="5"/>
      <c r="B311" s="18"/>
      <c r="C311" s="19"/>
      <c r="D311" s="20"/>
      <c r="E311" s="13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ht="18">
      <c r="A312" s="430" t="s">
        <v>287</v>
      </c>
      <c r="B312" s="431"/>
      <c r="C312" s="431"/>
      <c r="D312" s="431"/>
      <c r="E312" s="431"/>
      <c r="F312" s="431"/>
      <c r="G312" s="431"/>
      <c r="H312" s="431"/>
      <c r="I312" s="431"/>
      <c r="J312" s="431"/>
      <c r="K312" s="431"/>
      <c r="L312" s="431"/>
      <c r="M312" s="181"/>
      <c r="N312" s="181"/>
      <c r="O312" s="1"/>
      <c r="P312" s="1"/>
    </row>
    <row r="313" spans="1:16" ht="12.75">
      <c r="A313" s="192" t="s">
        <v>286</v>
      </c>
      <c r="B313" s="193"/>
      <c r="C313" s="193"/>
      <c r="D313" s="193"/>
      <c r="E313" s="193"/>
      <c r="F313" s="193"/>
      <c r="G313" s="194"/>
      <c r="H313" s="195"/>
      <c r="I313" s="195"/>
      <c r="J313" s="195"/>
      <c r="K313" s="195"/>
      <c r="L313" s="195"/>
      <c r="M313" s="181"/>
      <c r="N313" s="181"/>
      <c r="O313" s="1"/>
      <c r="P313" s="1"/>
    </row>
    <row r="314" spans="1:16" ht="15">
      <c r="A314" s="5"/>
      <c r="B314" s="21"/>
      <c r="C314" s="19"/>
      <c r="D314" s="20"/>
      <c r="E314" s="13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 ht="15">
      <c r="A315" s="5"/>
      <c r="B315" s="21"/>
      <c r="C315" s="19"/>
      <c r="D315" s="20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 ht="15">
      <c r="A316" s="5"/>
      <c r="B316" s="21"/>
      <c r="C316" s="22"/>
      <c r="D316" s="23"/>
      <c r="E316" s="13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</sheetData>
  <sheetProtection/>
  <protectedRanges>
    <protectedRange sqref="F1 G4:H4" name="Range25"/>
    <protectedRange sqref="F303:N303 M304:N305 J304:K305 G304:H305 F307:N307 M309:N310 J309:K310 G309:H310" name="Range24"/>
    <protectedRange sqref="F284:N284 G285:H285 J285:K285 M285:N285 F287:N287 G288:H288 J288:K288 M288:N288 M290:N291 J290:K291 L290 G290:I290 G291:H291" name="Range22"/>
    <protectedRange sqref="G255:H256 J255:K256 M255:N256 G259:H260 J259:K260 M259:N260 F262:N262 F258:N258 G263:H264 J263:K264 M263:N264 F266:N266 G267:H267 J267:K267 M267:N267" name="Range20"/>
    <protectedRange sqref="F233:N233 M234:N236 J234:K236 G234:H236 F238:N238 M239:N239 J239:K239 G239:H239 F241:N241 M242:N242 J242:K242 G242:H242" name="Range18"/>
    <protectedRange sqref="F210:N210 M211:N212 J211:K212 G211:H212 F214:N214 F216:N216 G217:H217 J217:K217 M217:N217" name="Range16"/>
    <protectedRange sqref="F185:N185 M187:N190 J187:K190 G187:H190 F192:N192 M193:N196 J193:K196 G193:H196" name="Range14"/>
    <protectedRange sqref="F159:N159 M160:N160 J160:K160 G160:H160 F162:N162 M163:N163 J163:K163 G163:H163 F165:N165 F167:N167 G168:H168 J168:K168 M168:N168 F170:N170 G171:H171 J171:K171 M171:N171 G173:N173" name="Range12"/>
    <protectedRange sqref="G135:H140 J135:K140 M135:N140 F142:N142 G143:H143 J143:K143 M143:N143 F145:N145" name="Range10"/>
    <protectedRange sqref="F112:N112 M113:N115 J113:K115 G113:H115 F117:N117 M118:N122 J118:K122 G118:H122" name="Range8"/>
    <protectedRange sqref="F80:N80 G81:H81 J81:K81 M81:N81 F83:N83 G84:H84 J84:K84 M84:N84 F86:N86 G87:H87 J87:K87 M87:N87 F89:N89 G90:H90 J90:K90 M90:N90 F92:N92 F94:N94 G95:H95 J95:K95 M95:N95" name="Range6"/>
    <protectedRange sqref="G46:H46 M46:N46 J46:K46 F47:N47 F60:N60 G61 F49:N49 F51:N51 G52:H52 J52:K52 M52:N52 F54:N54 G55:H55 J55:K55 M55:N55 G57:N57 G58:H58 J58:K58 M58:N58" name="Range4"/>
    <protectedRange sqref="F14:N14 F16:N16 M17:N19 J17:K19 G17:H19 F21:N21 M22:N23 J22:K23 G22:H23 F25:N25 G26:H28 J26:K28 M26:N28" name="Range2"/>
    <protectedRange sqref="F30:N30 M31:N31 J31:K31 G31:H31 F33:N33 M34:N34 J34:K34 G34:H34 F36:N36 M37:N37 J37:K37 G37:H37 F39:N39 M40:N40 J40:K40 G40:H40 F42:N42 F44:N44 G45:H46" name="Range3"/>
    <protectedRange sqref="G61:H61 J61:K61 M61:N61 F63:N63 G64:H64 J64:K64 M64:N64 F66:N66 F68:N68 M69:N71 J69:K71 G69:H71 F73:N73 M74:N74 J74:K74 G74:H74 F76:N76 M77:N78 J77:K78 G77:H78 F80:N80" name="Range5"/>
    <protectedRange sqref="G96:H96 J96:K96 M96:N96 G98:N98 M99:N102 J99:K102 G99:H102 G104:H110 J104:K110 M104:N110" name="Range7"/>
    <protectedRange sqref="F124:N124 M125:N125 J125:K125 G125:H125 F127:N127 M128:N131 J128:K131 G128:H131 F133:N133 M134:N134 J134:K134 G134:H134" name="Range9"/>
    <protectedRange sqref="F147:N147 M148:N148 J148:K148 G148:H148 F150:N150 M151:N151 J151:K151 G151:H151 F153:N153 M154:N154 J154:K154 G154:H154 F156:N156 M157:N157 J157:K157 G157:H157" name="Range11"/>
    <protectedRange sqref="F173:N173 M174:N174 J174:K174 G174:H174 F176:N176 M177:N177 J177:K177 G177:H177 F179:N179 G180:H180 J180:K180 M180:N180 F182:N182 M183:N183 J183:K183 G183:H183" name="Range13"/>
    <protectedRange sqref="F198:N198 N199:N202 M198:M202 J199:K202 G199:H202 F204:N204 M205:N205 J205:K205 G205:H205 F207:N207 M208:N208 J208:K208 G208:H208" name="Range15"/>
    <protectedRange sqref="G219:H226 J219:K226 M219:N226 F228:N228 G229:H231 J229:K231 M229:N231" name="Range17"/>
    <protectedRange sqref="F244:N244 F246:N246 G247:H248 J247:K248 M247:N248 F250:N250 G251:H252 J251:K252 M251:N252 F254:N254" name="Range19"/>
    <protectedRange sqref="F269:N269 G270:H270 J270:K270 M270:N270 F272:N272 G273:H273 J273:K273 M273:N273 F275:N275 F277:N277 M278:N279 J278:K279 G278:H279 F281:N281 M282:N282 J282:K282 G282:H282 F284:N284" name="Range21"/>
    <protectedRange sqref="F293:N293 M294:N294 J294:K294 G294:H294 F296:N296 M297:N297 J297:K297 G297:H297 F299:N299 M300:N300 J300:K300 G300:H300 F301:N301" name="Range23"/>
  </protectedRanges>
  <mergeCells count="10">
    <mergeCell ref="I8:K8"/>
    <mergeCell ref="L8:N8"/>
    <mergeCell ref="A312:L312"/>
    <mergeCell ref="M1:N5"/>
    <mergeCell ref="A8:A10"/>
    <mergeCell ref="B8:B10"/>
    <mergeCell ref="C8:C10"/>
    <mergeCell ref="D8:D10"/>
    <mergeCell ref="E8:E10"/>
    <mergeCell ref="F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B1">
      <selection activeCell="B13" sqref="B13"/>
    </sheetView>
  </sheetViews>
  <sheetFormatPr defaultColWidth="9.140625" defaultRowHeight="12.75"/>
  <cols>
    <col min="1" max="1" width="7.7109375" style="40" bestFit="1" customWidth="1"/>
    <col min="2" max="2" width="47.7109375" style="65" customWidth="1"/>
    <col min="3" max="3" width="8.7109375" style="40" customWidth="1"/>
    <col min="4" max="4" width="14.140625" style="66" customWidth="1"/>
    <col min="5" max="6" width="14.140625" style="64" customWidth="1"/>
    <col min="7" max="7" width="14.140625" style="66" customWidth="1"/>
    <col min="8" max="9" width="14.140625" style="64" customWidth="1"/>
    <col min="10" max="10" width="14.140625" style="66" customWidth="1"/>
    <col min="11" max="12" width="14.140625" style="64" customWidth="1"/>
    <col min="13" max="16384" width="9.140625" style="42" customWidth="1"/>
  </cols>
  <sheetData>
    <row r="1" spans="1:12" ht="12.75">
      <c r="A1" s="41"/>
      <c r="C1" s="41"/>
      <c r="E1" s="386" t="s">
        <v>224</v>
      </c>
      <c r="F1" s="66"/>
      <c r="H1" s="66"/>
      <c r="I1" s="66"/>
      <c r="K1" s="66"/>
      <c r="L1" s="66" t="s">
        <v>94</v>
      </c>
    </row>
    <row r="2" spans="1:12" ht="12.75">
      <c r="A2" s="41"/>
      <c r="C2" s="41"/>
      <c r="E2" s="66"/>
      <c r="F2" s="386" t="s">
        <v>13</v>
      </c>
      <c r="H2" s="66"/>
      <c r="I2" s="66"/>
      <c r="K2" s="66"/>
      <c r="L2" s="66"/>
    </row>
    <row r="3" spans="1:12" s="83" customFormat="1" ht="21" customHeight="1">
      <c r="A3" s="376"/>
      <c r="B3" s="376"/>
      <c r="C3" s="376"/>
      <c r="D3" s="374" t="s">
        <v>14</v>
      </c>
      <c r="E3" s="376"/>
      <c r="F3" s="376"/>
      <c r="G3" s="376"/>
      <c r="H3" s="376"/>
      <c r="I3" s="376"/>
      <c r="J3" s="376"/>
      <c r="K3" s="376"/>
      <c r="L3" s="376"/>
    </row>
    <row r="4" spans="1:12" s="84" customFormat="1" ht="18" customHeight="1">
      <c r="A4" s="376"/>
      <c r="B4" s="376"/>
      <c r="C4" s="376"/>
      <c r="D4" s="385" t="s">
        <v>15</v>
      </c>
      <c r="E4" s="384">
        <v>41276</v>
      </c>
      <c r="F4" s="384">
        <v>41639</v>
      </c>
      <c r="G4" s="374" t="s">
        <v>16</v>
      </c>
      <c r="H4" s="376"/>
      <c r="I4" s="376"/>
      <c r="J4" s="376"/>
      <c r="K4" s="376"/>
      <c r="L4" s="374"/>
    </row>
    <row r="5" spans="1:12" s="84" customFormat="1" ht="18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</row>
    <row r="6" spans="1:12" s="1" customFormat="1" ht="12.75">
      <c r="A6" s="375"/>
      <c r="B6" s="31"/>
      <c r="C6" s="375"/>
      <c r="D6" s="31"/>
      <c r="E6" s="31"/>
      <c r="F6" s="31"/>
      <c r="G6" s="31"/>
      <c r="H6" s="31"/>
      <c r="I6" s="31"/>
      <c r="J6" s="31"/>
      <c r="K6" s="31"/>
      <c r="L6" s="31"/>
    </row>
    <row r="7" spans="2:12" ht="13.5" thickBot="1">
      <c r="B7" s="40"/>
      <c r="D7" s="41"/>
      <c r="E7" s="41"/>
      <c r="F7" s="43"/>
      <c r="G7" s="41"/>
      <c r="H7" s="41"/>
      <c r="I7" s="43"/>
      <c r="J7" s="41"/>
      <c r="K7" s="41"/>
      <c r="L7" s="43"/>
    </row>
    <row r="8" spans="1:12" ht="13.5" customHeight="1" thickBot="1">
      <c r="A8" s="94"/>
      <c r="B8" s="94"/>
      <c r="C8" s="94"/>
      <c r="D8" s="422" t="s">
        <v>737</v>
      </c>
      <c r="E8" s="422"/>
      <c r="F8" s="423"/>
      <c r="G8" s="424" t="s">
        <v>738</v>
      </c>
      <c r="H8" s="422"/>
      <c r="I8" s="423"/>
      <c r="J8" s="424" t="s">
        <v>739</v>
      </c>
      <c r="K8" s="422"/>
      <c r="L8" s="423"/>
    </row>
    <row r="9" spans="1:12" ht="12.75" customHeight="1">
      <c r="A9" s="418" t="s">
        <v>386</v>
      </c>
      <c r="B9" s="418" t="s">
        <v>21</v>
      </c>
      <c r="C9" s="418" t="s">
        <v>385</v>
      </c>
      <c r="D9" s="420" t="s">
        <v>392</v>
      </c>
      <c r="E9" s="88" t="s">
        <v>319</v>
      </c>
      <c r="F9" s="88"/>
      <c r="G9" s="428" t="s">
        <v>742</v>
      </c>
      <c r="H9" s="96" t="s">
        <v>319</v>
      </c>
      <c r="I9" s="97"/>
      <c r="J9" s="420" t="s">
        <v>743</v>
      </c>
      <c r="K9" s="88" t="s">
        <v>319</v>
      </c>
      <c r="L9" s="89"/>
    </row>
    <row r="10" spans="1:12" ht="26.25" thickBot="1">
      <c r="A10" s="419"/>
      <c r="B10" s="419"/>
      <c r="C10" s="419"/>
      <c r="D10" s="421"/>
      <c r="E10" s="91" t="s">
        <v>387</v>
      </c>
      <c r="F10" s="95" t="s">
        <v>388</v>
      </c>
      <c r="G10" s="429"/>
      <c r="H10" s="92" t="s">
        <v>387</v>
      </c>
      <c r="I10" s="93" t="s">
        <v>388</v>
      </c>
      <c r="J10" s="421"/>
      <c r="K10" s="91" t="s">
        <v>387</v>
      </c>
      <c r="L10" s="93" t="s">
        <v>388</v>
      </c>
    </row>
    <row r="11" spans="1:12" s="40" customFormat="1" ht="12.75">
      <c r="A11" s="71">
        <v>1</v>
      </c>
      <c r="B11" s="45">
        <v>2</v>
      </c>
      <c r="C11" s="58">
        <v>3</v>
      </c>
      <c r="D11" s="58">
        <v>4</v>
      </c>
      <c r="E11" s="58">
        <v>5</v>
      </c>
      <c r="F11" s="45">
        <v>6</v>
      </c>
      <c r="G11" s="58">
        <v>7</v>
      </c>
      <c r="H11" s="58">
        <v>8</v>
      </c>
      <c r="I11" s="45">
        <v>9</v>
      </c>
      <c r="J11" s="58">
        <v>10</v>
      </c>
      <c r="K11" s="58">
        <v>11</v>
      </c>
      <c r="L11" s="45">
        <v>12</v>
      </c>
    </row>
    <row r="12" spans="1:12" s="41" customFormat="1" ht="27.75">
      <c r="A12" s="177" t="s">
        <v>604</v>
      </c>
      <c r="B12" s="178" t="s">
        <v>283</v>
      </c>
      <c r="C12" s="179"/>
      <c r="D12" s="162">
        <f aca="true" t="shared" si="0" ref="D12:L12">SUM(D13,D50,D69)</f>
        <v>2872924.2002000003</v>
      </c>
      <c r="E12" s="162">
        <f t="shared" si="0"/>
        <v>2872924.2001</v>
      </c>
      <c r="F12" s="162">
        <f t="shared" si="0"/>
        <v>215100.0001</v>
      </c>
      <c r="G12" s="162">
        <f t="shared" si="0"/>
        <v>2945516.1002</v>
      </c>
      <c r="H12" s="162">
        <f t="shared" si="0"/>
        <v>2938016.1001</v>
      </c>
      <c r="I12" s="162">
        <f t="shared" si="0"/>
        <v>222600.0001</v>
      </c>
      <c r="J12" s="162">
        <f t="shared" si="0"/>
        <v>2937390.1140000005</v>
      </c>
      <c r="K12" s="162">
        <f t="shared" si="0"/>
        <v>2929898.5740000005</v>
      </c>
      <c r="L12" s="162">
        <f t="shared" si="0"/>
        <v>222591.54</v>
      </c>
    </row>
    <row r="13" spans="1:12" s="52" customFormat="1" ht="83.25" customHeight="1">
      <c r="A13" s="48" t="s">
        <v>605</v>
      </c>
      <c r="B13" s="67" t="s">
        <v>253</v>
      </c>
      <c r="C13" s="51">
        <v>7100</v>
      </c>
      <c r="D13" s="162">
        <f>SUM(D14,D17,D19,D40,D44)</f>
        <v>531221.5</v>
      </c>
      <c r="E13" s="162">
        <f>SUM(E14,E17,E19,E40,E44)</f>
        <v>531221.5</v>
      </c>
      <c r="F13" s="163" t="s">
        <v>610</v>
      </c>
      <c r="G13" s="162">
        <f>SUM(G14,G17,G19,G40,G44)</f>
        <v>550909.5</v>
      </c>
      <c r="H13" s="162">
        <f>SUM(H14,H17,H19,H40,H44)</f>
        <v>550909.5</v>
      </c>
      <c r="I13" s="163" t="s">
        <v>610</v>
      </c>
      <c r="J13" s="162">
        <f>SUM(J14,J17,J19,J40,J44)</f>
        <v>535453.0303</v>
      </c>
      <c r="K13" s="162">
        <f>SUM(K14,K17,K19,K40,K44)</f>
        <v>535453.0303</v>
      </c>
      <c r="L13" s="163" t="s">
        <v>610</v>
      </c>
    </row>
    <row r="14" spans="1:12" s="52" customFormat="1" ht="42" customHeight="1">
      <c r="A14" s="48" t="s">
        <v>411</v>
      </c>
      <c r="B14" s="49" t="s">
        <v>267</v>
      </c>
      <c r="C14" s="50">
        <v>7131</v>
      </c>
      <c r="D14" s="164">
        <f>SUM(D15:D16)</f>
        <v>140734.2</v>
      </c>
      <c r="E14" s="164">
        <f>SUM(E15:E16)</f>
        <v>140734.2</v>
      </c>
      <c r="F14" s="163" t="s">
        <v>610</v>
      </c>
      <c r="G14" s="164">
        <f>SUM(G15:G16)</f>
        <v>142544</v>
      </c>
      <c r="H14" s="164">
        <f>SUM(H15:H16)</f>
        <v>142544</v>
      </c>
      <c r="I14" s="163" t="s">
        <v>610</v>
      </c>
      <c r="J14" s="164">
        <f>SUM(J15:J16)</f>
        <v>135032.8247</v>
      </c>
      <c r="K14" s="164">
        <f>SUM(K15:K16)</f>
        <v>135032.8247</v>
      </c>
      <c r="L14" s="163" t="s">
        <v>610</v>
      </c>
    </row>
    <row r="15" spans="1:12" ht="51">
      <c r="A15" s="53" t="s">
        <v>39</v>
      </c>
      <c r="B15" s="158" t="s">
        <v>228</v>
      </c>
      <c r="C15" s="44"/>
      <c r="D15" s="165">
        <f>SUM(E15:F15)</f>
        <v>95674</v>
      </c>
      <c r="E15" s="165">
        <v>95674</v>
      </c>
      <c r="F15" s="165" t="s">
        <v>610</v>
      </c>
      <c r="G15" s="165">
        <f>SUM(H15:I15)</f>
        <v>97483.8</v>
      </c>
      <c r="H15" s="165">
        <v>97483.8</v>
      </c>
      <c r="I15" s="165" t="s">
        <v>610</v>
      </c>
      <c r="J15" s="165">
        <f>SUM(K15:L15)</f>
        <v>88369.0238</v>
      </c>
      <c r="K15" s="165">
        <v>88369.0238</v>
      </c>
      <c r="L15" s="165" t="s">
        <v>610</v>
      </c>
    </row>
    <row r="16" spans="1:12" ht="25.5">
      <c r="A16" s="80">
        <v>1112</v>
      </c>
      <c r="B16" s="158" t="s">
        <v>22</v>
      </c>
      <c r="C16" s="44"/>
      <c r="D16" s="165">
        <f>SUM(E16:F16)</f>
        <v>45060.2</v>
      </c>
      <c r="E16" s="165">
        <v>45060.2</v>
      </c>
      <c r="F16" s="165" t="s">
        <v>610</v>
      </c>
      <c r="G16" s="165">
        <f>SUM(H16:I16)</f>
        <v>45060.2</v>
      </c>
      <c r="H16" s="165">
        <v>45060.2</v>
      </c>
      <c r="I16" s="165" t="s">
        <v>610</v>
      </c>
      <c r="J16" s="165">
        <f>SUM(K16:L16)</f>
        <v>46663.8009</v>
      </c>
      <c r="K16" s="165">
        <v>46663.8009</v>
      </c>
      <c r="L16" s="165" t="s">
        <v>610</v>
      </c>
    </row>
    <row r="17" spans="1:12" s="52" customFormat="1" ht="19.5" customHeight="1">
      <c r="A17" s="81">
        <v>1120</v>
      </c>
      <c r="B17" s="49" t="s">
        <v>23</v>
      </c>
      <c r="C17" s="50">
        <v>7136</v>
      </c>
      <c r="D17" s="164">
        <f>SUM(D18)</f>
        <v>220520.1</v>
      </c>
      <c r="E17" s="164">
        <f>SUM(E18)</f>
        <v>220520.1</v>
      </c>
      <c r="F17" s="163" t="s">
        <v>610</v>
      </c>
      <c r="G17" s="164">
        <f>SUM(G18)</f>
        <v>247424.2</v>
      </c>
      <c r="H17" s="164">
        <f>SUM(H18)</f>
        <v>247424.2</v>
      </c>
      <c r="I17" s="163" t="s">
        <v>610</v>
      </c>
      <c r="J17" s="164">
        <f>SUM(J18)</f>
        <v>261281.073</v>
      </c>
      <c r="K17" s="164">
        <f>SUM(K18)</f>
        <v>261281.073</v>
      </c>
      <c r="L17" s="163" t="s">
        <v>610</v>
      </c>
    </row>
    <row r="18" spans="1:12" ht="57.75" customHeight="1">
      <c r="A18" s="53" t="s">
        <v>40</v>
      </c>
      <c r="B18" s="158" t="s">
        <v>229</v>
      </c>
      <c r="C18" s="44"/>
      <c r="D18" s="165">
        <f>SUM(E18:F18)</f>
        <v>220520.1</v>
      </c>
      <c r="E18" s="165">
        <v>220520.1</v>
      </c>
      <c r="F18" s="165" t="s">
        <v>610</v>
      </c>
      <c r="G18" s="165">
        <f>SUM(H18:I18)</f>
        <v>247424.2</v>
      </c>
      <c r="H18" s="165">
        <v>247424.2</v>
      </c>
      <c r="I18" s="165" t="s">
        <v>610</v>
      </c>
      <c r="J18" s="165">
        <f>SUM(K18:L18)</f>
        <v>261281.073</v>
      </c>
      <c r="K18" s="165">
        <v>261281.073</v>
      </c>
      <c r="L18" s="165" t="s">
        <v>610</v>
      </c>
    </row>
    <row r="19" spans="1:12" s="52" customFormat="1" ht="38.25">
      <c r="A19" s="48" t="s">
        <v>414</v>
      </c>
      <c r="B19" s="49" t="s">
        <v>24</v>
      </c>
      <c r="C19" s="50">
        <v>7145</v>
      </c>
      <c r="D19" s="164">
        <f>SUM(D20)</f>
        <v>134767.2</v>
      </c>
      <c r="E19" s="164">
        <f>SUM(E20)</f>
        <v>134767.2</v>
      </c>
      <c r="F19" s="163" t="s">
        <v>610</v>
      </c>
      <c r="G19" s="164">
        <f>SUM(G20)</f>
        <v>125741.3</v>
      </c>
      <c r="H19" s="164">
        <f>SUM(H20)</f>
        <v>125741.3</v>
      </c>
      <c r="I19" s="163" t="s">
        <v>610</v>
      </c>
      <c r="J19" s="164">
        <f>SUM(J20)</f>
        <v>107593.8816</v>
      </c>
      <c r="K19" s="164">
        <f>SUM(K20)</f>
        <v>107593.8816</v>
      </c>
      <c r="L19" s="163" t="s">
        <v>610</v>
      </c>
    </row>
    <row r="20" spans="1:12" ht="76.5">
      <c r="A20" s="54" t="s">
        <v>41</v>
      </c>
      <c r="B20" s="160" t="s">
        <v>245</v>
      </c>
      <c r="C20" s="55">
        <v>7145</v>
      </c>
      <c r="D20" s="166">
        <f>SUM(D21,D24,D25,D26,D27,D28,D29,D30,D31,D32,D33,D34,D35,D36,D37,D38,D39)</f>
        <v>134767.2</v>
      </c>
      <c r="E20" s="166">
        <f>SUM(E21,E24,E25,E26,E27,E28,E29,E30,E31,E32,E33,E34,E35,E36,E37,E38,E39)</f>
        <v>134767.2</v>
      </c>
      <c r="F20" s="166" t="s">
        <v>610</v>
      </c>
      <c r="G20" s="166">
        <f>SUM(G21,G24,G25,G26,G27,G28,G29,G30,G31,G32,G33,G34,G35,G36,G37,G38,G39)</f>
        <v>125741.3</v>
      </c>
      <c r="H20" s="166">
        <f>SUM(H21,H24,H25,H26,H27,H28,H29,H30,H31,H32,H33,H34,H35,H36,H37,H38,H39)</f>
        <v>125741.3</v>
      </c>
      <c r="I20" s="166" t="s">
        <v>610</v>
      </c>
      <c r="J20" s="166">
        <f>SUM(J21,J24,J25,J26,J27,J28,J29,J30,J31,J32,J33,J34,J35,J36,J37,J38,J39)</f>
        <v>107593.8816</v>
      </c>
      <c r="K20" s="166">
        <f>SUM(K21,K24,K25,K26,K27,K28,K29,K30,K31,K32,K33,K34,K35,K36,K37,K38,K39)</f>
        <v>107593.8816</v>
      </c>
      <c r="L20" s="166" t="s">
        <v>610</v>
      </c>
    </row>
    <row r="21" spans="1:12" s="41" customFormat="1" ht="85.5" customHeight="1">
      <c r="A21" s="54" t="s">
        <v>42</v>
      </c>
      <c r="B21" s="156" t="s">
        <v>230</v>
      </c>
      <c r="C21" s="56"/>
      <c r="D21" s="166">
        <f>SUM(D22:D23)</f>
        <v>1690</v>
      </c>
      <c r="E21" s="166">
        <f>SUM(E22:E23)</f>
        <v>1690</v>
      </c>
      <c r="F21" s="166" t="s">
        <v>610</v>
      </c>
      <c r="G21" s="166">
        <f>SUM(G22:G23)</f>
        <v>1116</v>
      </c>
      <c r="H21" s="166">
        <f>SUM(H22:H23)</f>
        <v>1116</v>
      </c>
      <c r="I21" s="166" t="s">
        <v>610</v>
      </c>
      <c r="J21" s="371">
        <f>SUM(J22:J23)</f>
        <v>991</v>
      </c>
      <c r="K21" s="166">
        <f>SUM(K22:K23)</f>
        <v>991</v>
      </c>
      <c r="L21" s="166" t="s">
        <v>610</v>
      </c>
    </row>
    <row r="22" spans="1:12" s="41" customFormat="1" ht="25.5">
      <c r="A22" s="53" t="s">
        <v>43</v>
      </c>
      <c r="B22" s="155" t="s">
        <v>231</v>
      </c>
      <c r="C22" s="44"/>
      <c r="D22" s="165">
        <f aca="true" t="shared" si="1" ref="D22:D34">SUM(E22:F22)</f>
        <v>1370</v>
      </c>
      <c r="E22" s="165">
        <v>1370</v>
      </c>
      <c r="F22" s="165" t="s">
        <v>610</v>
      </c>
      <c r="G22" s="165">
        <f aca="true" t="shared" si="2" ref="G22:G34">SUM(H22:I22)</f>
        <v>1080</v>
      </c>
      <c r="H22" s="165">
        <v>1080</v>
      </c>
      <c r="I22" s="165" t="s">
        <v>610</v>
      </c>
      <c r="J22" s="165">
        <f aca="true" t="shared" si="3" ref="J22:J34">SUM(K22:L22)</f>
        <v>958</v>
      </c>
      <c r="K22" s="165">
        <v>958</v>
      </c>
      <c r="L22" s="165" t="s">
        <v>610</v>
      </c>
    </row>
    <row r="23" spans="1:12" s="41" customFormat="1" ht="12.75">
      <c r="A23" s="53" t="s">
        <v>44</v>
      </c>
      <c r="B23" s="60" t="s">
        <v>25</v>
      </c>
      <c r="C23" s="44"/>
      <c r="D23" s="165">
        <f t="shared" si="1"/>
        <v>320</v>
      </c>
      <c r="E23" s="165">
        <v>320</v>
      </c>
      <c r="F23" s="165" t="s">
        <v>610</v>
      </c>
      <c r="G23" s="165">
        <f t="shared" si="2"/>
        <v>36</v>
      </c>
      <c r="H23" s="165">
        <v>36</v>
      </c>
      <c r="I23" s="165" t="s">
        <v>610</v>
      </c>
      <c r="J23" s="165">
        <f t="shared" si="3"/>
        <v>33</v>
      </c>
      <c r="K23" s="165">
        <v>33</v>
      </c>
      <c r="L23" s="165" t="s">
        <v>610</v>
      </c>
    </row>
    <row r="24" spans="1:12" s="41" customFormat="1" ht="89.25" customHeight="1">
      <c r="A24" s="53" t="s">
        <v>45</v>
      </c>
      <c r="B24" s="155" t="s">
        <v>300</v>
      </c>
      <c r="C24" s="44"/>
      <c r="D24" s="165">
        <f t="shared" si="1"/>
        <v>1150</v>
      </c>
      <c r="E24" s="165">
        <v>1150</v>
      </c>
      <c r="F24" s="165" t="s">
        <v>610</v>
      </c>
      <c r="G24" s="165">
        <f t="shared" si="2"/>
        <v>330</v>
      </c>
      <c r="H24" s="165">
        <v>330</v>
      </c>
      <c r="I24" s="165" t="s">
        <v>610</v>
      </c>
      <c r="J24" s="165">
        <f t="shared" si="3"/>
        <v>301</v>
      </c>
      <c r="K24" s="165">
        <v>301</v>
      </c>
      <c r="L24" s="165" t="s">
        <v>610</v>
      </c>
    </row>
    <row r="25" spans="1:12" s="41" customFormat="1" ht="38.25">
      <c r="A25" s="46" t="s">
        <v>46</v>
      </c>
      <c r="B25" s="155" t="s">
        <v>26</v>
      </c>
      <c r="C25" s="44"/>
      <c r="D25" s="165">
        <f t="shared" si="1"/>
        <v>390</v>
      </c>
      <c r="E25" s="165">
        <v>390</v>
      </c>
      <c r="F25" s="165" t="s">
        <v>610</v>
      </c>
      <c r="G25" s="165">
        <f t="shared" si="2"/>
        <v>25</v>
      </c>
      <c r="H25" s="165">
        <v>25</v>
      </c>
      <c r="I25" s="165" t="s">
        <v>610</v>
      </c>
      <c r="J25" s="165">
        <f t="shared" si="3"/>
        <v>30</v>
      </c>
      <c r="K25" s="165">
        <v>30</v>
      </c>
      <c r="L25" s="165" t="s">
        <v>610</v>
      </c>
    </row>
    <row r="26" spans="1:12" s="41" customFormat="1" ht="63.75">
      <c r="A26" s="53" t="s">
        <v>47</v>
      </c>
      <c r="B26" s="155" t="s">
        <v>514</v>
      </c>
      <c r="C26" s="44"/>
      <c r="D26" s="165">
        <f t="shared" si="1"/>
        <v>39400</v>
      </c>
      <c r="E26" s="165">
        <v>39400</v>
      </c>
      <c r="F26" s="165" t="s">
        <v>610</v>
      </c>
      <c r="G26" s="165">
        <f t="shared" si="2"/>
        <v>39400</v>
      </c>
      <c r="H26" s="165">
        <v>39400</v>
      </c>
      <c r="I26" s="165" t="s">
        <v>610</v>
      </c>
      <c r="J26" s="165">
        <f t="shared" si="3"/>
        <v>36301.82</v>
      </c>
      <c r="K26" s="165">
        <v>36301.82</v>
      </c>
      <c r="L26" s="165" t="s">
        <v>610</v>
      </c>
    </row>
    <row r="27" spans="1:12" s="41" customFormat="1" ht="25.5">
      <c r="A27" s="53" t="s">
        <v>48</v>
      </c>
      <c r="B27" s="155" t="s">
        <v>27</v>
      </c>
      <c r="C27" s="44"/>
      <c r="D27" s="165">
        <f t="shared" si="1"/>
        <v>1825</v>
      </c>
      <c r="E27" s="165">
        <v>1825</v>
      </c>
      <c r="F27" s="165" t="s">
        <v>610</v>
      </c>
      <c r="G27" s="165">
        <f t="shared" si="2"/>
        <v>1825</v>
      </c>
      <c r="H27" s="165">
        <v>1825</v>
      </c>
      <c r="I27" s="165" t="s">
        <v>610</v>
      </c>
      <c r="J27" s="165">
        <f t="shared" si="3"/>
        <v>8328</v>
      </c>
      <c r="K27" s="165">
        <v>8328</v>
      </c>
      <c r="L27" s="165" t="s">
        <v>610</v>
      </c>
    </row>
    <row r="28" spans="1:12" s="41" customFormat="1" ht="76.5">
      <c r="A28" s="53" t="s">
        <v>49</v>
      </c>
      <c r="B28" s="155" t="s">
        <v>104</v>
      </c>
      <c r="C28" s="44"/>
      <c r="D28" s="165">
        <f t="shared" si="1"/>
        <v>13500</v>
      </c>
      <c r="E28" s="165">
        <v>13500</v>
      </c>
      <c r="F28" s="165" t="s">
        <v>610</v>
      </c>
      <c r="G28" s="165">
        <f t="shared" si="2"/>
        <v>13500</v>
      </c>
      <c r="H28" s="165">
        <v>13500</v>
      </c>
      <c r="I28" s="165" t="s">
        <v>610</v>
      </c>
      <c r="J28" s="165">
        <f t="shared" si="3"/>
        <v>4528.5</v>
      </c>
      <c r="K28" s="165">
        <v>4528.5</v>
      </c>
      <c r="L28" s="165" t="s">
        <v>610</v>
      </c>
    </row>
    <row r="29" spans="1:12" s="41" customFormat="1" ht="63.75">
      <c r="A29" s="53" t="s">
        <v>50</v>
      </c>
      <c r="B29" s="155" t="s">
        <v>515</v>
      </c>
      <c r="C29" s="44"/>
      <c r="D29" s="165">
        <f t="shared" si="1"/>
        <v>0</v>
      </c>
      <c r="E29" s="165">
        <v>0</v>
      </c>
      <c r="F29" s="165" t="s">
        <v>610</v>
      </c>
      <c r="G29" s="165">
        <f t="shared" si="2"/>
        <v>0</v>
      </c>
      <c r="H29" s="165">
        <v>0</v>
      </c>
      <c r="I29" s="165" t="s">
        <v>610</v>
      </c>
      <c r="J29" s="165">
        <f t="shared" si="3"/>
        <v>0</v>
      </c>
      <c r="K29" s="165">
        <v>0</v>
      </c>
      <c r="L29" s="165" t="s">
        <v>610</v>
      </c>
    </row>
    <row r="30" spans="1:12" s="41" customFormat="1" ht="51">
      <c r="A30" s="53" t="s">
        <v>51</v>
      </c>
      <c r="B30" s="155" t="s">
        <v>516</v>
      </c>
      <c r="C30" s="44"/>
      <c r="D30" s="165">
        <f t="shared" si="1"/>
        <v>1200</v>
      </c>
      <c r="E30" s="165">
        <v>1200</v>
      </c>
      <c r="F30" s="165" t="s">
        <v>610</v>
      </c>
      <c r="G30" s="165">
        <f t="shared" si="2"/>
        <v>1200</v>
      </c>
      <c r="H30" s="165">
        <v>1200</v>
      </c>
      <c r="I30" s="165" t="s">
        <v>610</v>
      </c>
      <c r="J30" s="165">
        <f t="shared" si="3"/>
        <v>0</v>
      </c>
      <c r="K30" s="165">
        <v>0</v>
      </c>
      <c r="L30" s="165" t="s">
        <v>610</v>
      </c>
    </row>
    <row r="31" spans="1:12" s="41" customFormat="1" ht="25.5">
      <c r="A31" s="53" t="s">
        <v>52</v>
      </c>
      <c r="B31" s="155" t="s">
        <v>517</v>
      </c>
      <c r="C31" s="44"/>
      <c r="D31" s="165">
        <f t="shared" si="1"/>
        <v>58542.2</v>
      </c>
      <c r="E31" s="165">
        <v>58542.2</v>
      </c>
      <c r="F31" s="165" t="s">
        <v>610</v>
      </c>
      <c r="G31" s="165">
        <f t="shared" si="2"/>
        <v>51275.3</v>
      </c>
      <c r="H31" s="165">
        <v>51275.3</v>
      </c>
      <c r="I31" s="165" t="s">
        <v>610</v>
      </c>
      <c r="J31" s="165">
        <f t="shared" si="3"/>
        <v>52405.0616</v>
      </c>
      <c r="K31" s="165">
        <v>52405.0616</v>
      </c>
      <c r="L31" s="165" t="s">
        <v>610</v>
      </c>
    </row>
    <row r="32" spans="1:12" s="41" customFormat="1" ht="25.5">
      <c r="A32" s="80">
        <v>1143</v>
      </c>
      <c r="B32" s="155" t="s">
        <v>305</v>
      </c>
      <c r="C32" s="44"/>
      <c r="D32" s="165">
        <f t="shared" si="1"/>
        <v>120</v>
      </c>
      <c r="E32" s="165">
        <v>120</v>
      </c>
      <c r="F32" s="165" t="s">
        <v>610</v>
      </c>
      <c r="G32" s="165">
        <f t="shared" si="2"/>
        <v>120</v>
      </c>
      <c r="H32" s="165">
        <v>120</v>
      </c>
      <c r="I32" s="165" t="s">
        <v>610</v>
      </c>
      <c r="J32" s="165">
        <f t="shared" si="3"/>
        <v>140</v>
      </c>
      <c r="K32" s="165">
        <v>140</v>
      </c>
      <c r="L32" s="165" t="s">
        <v>610</v>
      </c>
    </row>
    <row r="33" spans="1:12" s="41" customFormat="1" ht="63.75">
      <c r="A33" s="80">
        <v>1144</v>
      </c>
      <c r="B33" s="155" t="s">
        <v>518</v>
      </c>
      <c r="C33" s="44"/>
      <c r="D33" s="165">
        <f t="shared" si="1"/>
        <v>550</v>
      </c>
      <c r="E33" s="165">
        <v>550</v>
      </c>
      <c r="F33" s="165" t="s">
        <v>610</v>
      </c>
      <c r="G33" s="165">
        <f t="shared" si="2"/>
        <v>550</v>
      </c>
      <c r="H33" s="165">
        <v>550</v>
      </c>
      <c r="I33" s="165" t="s">
        <v>610</v>
      </c>
      <c r="J33" s="165">
        <f t="shared" si="3"/>
        <v>450</v>
      </c>
      <c r="K33" s="165">
        <v>450</v>
      </c>
      <c r="L33" s="165" t="s">
        <v>610</v>
      </c>
    </row>
    <row r="34" spans="1:12" s="41" customFormat="1" ht="25.5">
      <c r="A34" s="80">
        <v>1145</v>
      </c>
      <c r="B34" s="155" t="s">
        <v>519</v>
      </c>
      <c r="C34" s="44"/>
      <c r="D34" s="165">
        <f t="shared" si="1"/>
        <v>2400</v>
      </c>
      <c r="E34" s="165">
        <v>2400</v>
      </c>
      <c r="F34" s="165" t="s">
        <v>610</v>
      </c>
      <c r="G34" s="165">
        <f t="shared" si="2"/>
        <v>2400</v>
      </c>
      <c r="H34" s="165">
        <v>2400</v>
      </c>
      <c r="I34" s="165" t="s">
        <v>610</v>
      </c>
      <c r="J34" s="165">
        <f t="shared" si="3"/>
        <v>2600</v>
      </c>
      <c r="K34" s="165">
        <v>2600</v>
      </c>
      <c r="L34" s="165" t="s">
        <v>610</v>
      </c>
    </row>
    <row r="35" spans="1:12" s="41" customFormat="1" ht="12.75">
      <c r="A35" s="119">
        <v>1146</v>
      </c>
      <c r="B35" s="155" t="s">
        <v>246</v>
      </c>
      <c r="C35" s="44"/>
      <c r="D35" s="165">
        <f>SUM(E35:F35)</f>
        <v>14000</v>
      </c>
      <c r="E35" s="165">
        <v>14000</v>
      </c>
      <c r="F35" s="165" t="s">
        <v>610</v>
      </c>
      <c r="G35" s="165">
        <f>SUM(H35:I35)</f>
        <v>14000</v>
      </c>
      <c r="H35" s="165">
        <v>14000</v>
      </c>
      <c r="I35" s="165" t="s">
        <v>610</v>
      </c>
      <c r="J35" s="165">
        <f>SUM(K35:L35)</f>
        <v>0</v>
      </c>
      <c r="K35" s="165">
        <v>0</v>
      </c>
      <c r="L35" s="165" t="s">
        <v>610</v>
      </c>
    </row>
    <row r="36" spans="1:12" s="41" customFormat="1" ht="38.25">
      <c r="A36" s="119">
        <v>1147</v>
      </c>
      <c r="B36" s="155" t="s">
        <v>103</v>
      </c>
      <c r="C36" s="44"/>
      <c r="D36" s="165">
        <f>SUM(E36:F36)</f>
        <v>0</v>
      </c>
      <c r="E36" s="165">
        <v>0</v>
      </c>
      <c r="F36" s="165" t="s">
        <v>610</v>
      </c>
      <c r="G36" s="165">
        <f>SUM(H36:I36)</f>
        <v>0</v>
      </c>
      <c r="H36" s="165">
        <v>0</v>
      </c>
      <c r="I36" s="165" t="s">
        <v>610</v>
      </c>
      <c r="J36" s="165">
        <f>SUM(K36:L36)</f>
        <v>665</v>
      </c>
      <c r="K36" s="165">
        <v>665</v>
      </c>
      <c r="L36" s="165" t="s">
        <v>610</v>
      </c>
    </row>
    <row r="37" spans="1:12" s="41" customFormat="1" ht="25.5">
      <c r="A37" s="119">
        <v>1148</v>
      </c>
      <c r="B37" s="156" t="s">
        <v>247</v>
      </c>
      <c r="C37" s="44"/>
      <c r="D37" s="165">
        <f>SUM(E37:F37)</f>
        <v>0</v>
      </c>
      <c r="E37" s="165">
        <v>0</v>
      </c>
      <c r="F37" s="165" t="s">
        <v>610</v>
      </c>
      <c r="G37" s="165">
        <f>SUM(H37:I37)</f>
        <v>0</v>
      </c>
      <c r="H37" s="165">
        <v>0</v>
      </c>
      <c r="I37" s="165" t="s">
        <v>610</v>
      </c>
      <c r="J37" s="165">
        <f>SUM(K37:L37)</f>
        <v>853.5</v>
      </c>
      <c r="K37" s="165">
        <v>853.5</v>
      </c>
      <c r="L37" s="165" t="s">
        <v>610</v>
      </c>
    </row>
    <row r="38" spans="1:12" s="41" customFormat="1" ht="38.25">
      <c r="A38" s="119">
        <v>1149</v>
      </c>
      <c r="B38" s="156" t="s">
        <v>248</v>
      </c>
      <c r="C38" s="44"/>
      <c r="D38" s="165">
        <f>SUM(E38:F38)</f>
        <v>0</v>
      </c>
      <c r="E38" s="165">
        <v>0</v>
      </c>
      <c r="F38" s="165" t="s">
        <v>610</v>
      </c>
      <c r="G38" s="165">
        <f>SUM(H38:I38)</f>
        <v>0</v>
      </c>
      <c r="H38" s="165">
        <v>0</v>
      </c>
      <c r="I38" s="165" t="s">
        <v>610</v>
      </c>
      <c r="J38" s="165">
        <f>SUM(K38:L38)</f>
        <v>0</v>
      </c>
      <c r="K38" s="165">
        <v>0</v>
      </c>
      <c r="L38" s="165" t="s">
        <v>610</v>
      </c>
    </row>
    <row r="39" spans="1:12" s="41" customFormat="1" ht="30.75" customHeight="1">
      <c r="A39" s="119">
        <v>1150</v>
      </c>
      <c r="B39" s="156" t="s">
        <v>249</v>
      </c>
      <c r="C39" s="44"/>
      <c r="D39" s="165">
        <f>SUM(E39:F39)</f>
        <v>0</v>
      </c>
      <c r="E39" s="165">
        <v>0</v>
      </c>
      <c r="F39" s="165" t="s">
        <v>610</v>
      </c>
      <c r="G39" s="165">
        <f>SUM(H39:I39)</f>
        <v>0</v>
      </c>
      <c r="H39" s="165">
        <v>0</v>
      </c>
      <c r="I39" s="165" t="s">
        <v>610</v>
      </c>
      <c r="J39" s="165">
        <f>SUM(K39:L39)</f>
        <v>0</v>
      </c>
      <c r="K39" s="165">
        <v>0</v>
      </c>
      <c r="L39" s="165" t="s">
        <v>610</v>
      </c>
    </row>
    <row r="40" spans="1:12" s="52" customFormat="1" ht="38.25">
      <c r="A40" s="81">
        <v>1150</v>
      </c>
      <c r="B40" s="49" t="s">
        <v>28</v>
      </c>
      <c r="C40" s="50">
        <v>7146</v>
      </c>
      <c r="D40" s="164">
        <f>SUM(D41)</f>
        <v>35200</v>
      </c>
      <c r="E40" s="164">
        <f>SUM(E41)</f>
        <v>35200</v>
      </c>
      <c r="F40" s="163" t="s">
        <v>610</v>
      </c>
      <c r="G40" s="164">
        <f>SUM(G41)</f>
        <v>35200</v>
      </c>
      <c r="H40" s="164">
        <f>SUM(H41)</f>
        <v>35200</v>
      </c>
      <c r="I40" s="163" t="s">
        <v>610</v>
      </c>
      <c r="J40" s="164">
        <f>SUM(J41)</f>
        <v>31545.251000000004</v>
      </c>
      <c r="K40" s="164">
        <f>SUM(K41)</f>
        <v>31545.251000000004</v>
      </c>
      <c r="L40" s="163" t="s">
        <v>610</v>
      </c>
    </row>
    <row r="41" spans="1:12" ht="38.25">
      <c r="A41" s="119">
        <v>1151</v>
      </c>
      <c r="B41" s="160" t="s">
        <v>232</v>
      </c>
      <c r="C41" s="56"/>
      <c r="D41" s="166">
        <f>SUM(D42,D43)</f>
        <v>35200</v>
      </c>
      <c r="E41" s="166">
        <f>SUM(E42,E43)</f>
        <v>35200</v>
      </c>
      <c r="F41" s="166" t="s">
        <v>610</v>
      </c>
      <c r="G41" s="166">
        <f>SUM(G42,G43)</f>
        <v>35200</v>
      </c>
      <c r="H41" s="166">
        <f>SUM(H42,H43)</f>
        <v>35200</v>
      </c>
      <c r="I41" s="166" t="s">
        <v>610</v>
      </c>
      <c r="J41" s="166">
        <f>SUM(J42,J43)</f>
        <v>31545.251000000004</v>
      </c>
      <c r="K41" s="166">
        <f>SUM(K42,K43)</f>
        <v>31545.251000000004</v>
      </c>
      <c r="L41" s="166" t="s">
        <v>610</v>
      </c>
    </row>
    <row r="42" spans="1:12" s="41" customFormat="1" ht="102">
      <c r="A42" s="120">
        <v>1152</v>
      </c>
      <c r="B42" s="69" t="s">
        <v>233</v>
      </c>
      <c r="C42" s="58"/>
      <c r="D42" s="165">
        <f>SUM(E42:F42)</f>
        <v>10100</v>
      </c>
      <c r="E42" s="165">
        <v>10100</v>
      </c>
      <c r="F42" s="167" t="s">
        <v>610</v>
      </c>
      <c r="G42" s="165">
        <f>SUM(H42:I42)</f>
        <v>10100</v>
      </c>
      <c r="H42" s="165">
        <v>10100</v>
      </c>
      <c r="I42" s="167" t="s">
        <v>610</v>
      </c>
      <c r="J42" s="165">
        <f>SUM(K42:L42)</f>
        <v>10751.6</v>
      </c>
      <c r="K42" s="165">
        <v>10751.6</v>
      </c>
      <c r="L42" s="167" t="s">
        <v>610</v>
      </c>
    </row>
    <row r="43" spans="1:12" s="41" customFormat="1" ht="89.25">
      <c r="A43" s="121">
        <v>1153</v>
      </c>
      <c r="B43" s="155" t="s">
        <v>306</v>
      </c>
      <c r="C43" s="44"/>
      <c r="D43" s="165">
        <f>SUM(E43:F43)</f>
        <v>25100</v>
      </c>
      <c r="E43" s="165">
        <v>25100</v>
      </c>
      <c r="F43" s="165" t="s">
        <v>610</v>
      </c>
      <c r="G43" s="165">
        <f>SUM(H43:I43)</f>
        <v>25100</v>
      </c>
      <c r="H43" s="165">
        <v>25100</v>
      </c>
      <c r="I43" s="165" t="s">
        <v>610</v>
      </c>
      <c r="J43" s="165">
        <f>SUM(K43:L43)</f>
        <v>20793.651</v>
      </c>
      <c r="K43" s="165">
        <v>20793.651</v>
      </c>
      <c r="L43" s="165" t="s">
        <v>610</v>
      </c>
    </row>
    <row r="44" spans="1:12" s="52" customFormat="1" ht="25.5">
      <c r="A44" s="81">
        <v>1160</v>
      </c>
      <c r="B44" s="49" t="s">
        <v>234</v>
      </c>
      <c r="C44" s="51">
        <v>7161</v>
      </c>
      <c r="D44" s="164">
        <f>SUM(D45,D49)</f>
        <v>0</v>
      </c>
      <c r="E44" s="164">
        <f>SUM(E45,E49)</f>
        <v>0</v>
      </c>
      <c r="F44" s="163" t="s">
        <v>610</v>
      </c>
      <c r="G44" s="164">
        <f>SUM(G45,G49)</f>
        <v>0</v>
      </c>
      <c r="H44" s="164">
        <f>SUM(H45,H49)</f>
        <v>0</v>
      </c>
      <c r="I44" s="163" t="s">
        <v>610</v>
      </c>
      <c r="J44" s="164">
        <f>SUM(J45,J49)</f>
        <v>0</v>
      </c>
      <c r="K44" s="164">
        <f>SUM(K45,K49)</f>
        <v>0</v>
      </c>
      <c r="L44" s="163" t="s">
        <v>610</v>
      </c>
    </row>
    <row r="45" spans="1:12" ht="63.75">
      <c r="A45" s="119">
        <v>1161</v>
      </c>
      <c r="B45" s="160" t="s">
        <v>235</v>
      </c>
      <c r="C45" s="55"/>
      <c r="D45" s="166">
        <f>SUM(D46:D48)</f>
        <v>0</v>
      </c>
      <c r="E45" s="166">
        <f>SUM(E46:E48)</f>
        <v>0</v>
      </c>
      <c r="F45" s="166" t="s">
        <v>610</v>
      </c>
      <c r="G45" s="166">
        <f>SUM(G46:G48)</f>
        <v>0</v>
      </c>
      <c r="H45" s="166">
        <f>SUM(H46:H48)</f>
        <v>0</v>
      </c>
      <c r="I45" s="166" t="s">
        <v>610</v>
      </c>
      <c r="J45" s="166">
        <f>SUM(J46:J48)</f>
        <v>0</v>
      </c>
      <c r="K45" s="166">
        <f>SUM(K46:K48)</f>
        <v>0</v>
      </c>
      <c r="L45" s="166" t="s">
        <v>610</v>
      </c>
    </row>
    <row r="46" spans="1:12" s="41" customFormat="1" ht="25.5">
      <c r="A46" s="122">
        <v>1162</v>
      </c>
      <c r="B46" s="155" t="s">
        <v>236</v>
      </c>
      <c r="C46" s="44"/>
      <c r="D46" s="165">
        <f>SUM(E46:F46)</f>
        <v>0</v>
      </c>
      <c r="E46" s="165">
        <v>0</v>
      </c>
      <c r="F46" s="165" t="s">
        <v>610</v>
      </c>
      <c r="G46" s="165">
        <f>SUM(H46:I46)</f>
        <v>0</v>
      </c>
      <c r="H46" s="165">
        <v>0</v>
      </c>
      <c r="I46" s="165" t="s">
        <v>610</v>
      </c>
      <c r="J46" s="165">
        <f>SUM(K46:L46)</f>
        <v>0</v>
      </c>
      <c r="K46" s="165">
        <v>0</v>
      </c>
      <c r="L46" s="165" t="s">
        <v>610</v>
      </c>
    </row>
    <row r="47" spans="1:12" s="41" customFormat="1" ht="12.75">
      <c r="A47" s="122">
        <v>1163</v>
      </c>
      <c r="B47" s="59" t="s">
        <v>29</v>
      </c>
      <c r="C47" s="44"/>
      <c r="D47" s="165">
        <f>SUM(E47:F47)</f>
        <v>0</v>
      </c>
      <c r="E47" s="165">
        <v>0</v>
      </c>
      <c r="F47" s="165" t="s">
        <v>610</v>
      </c>
      <c r="G47" s="165">
        <f>SUM(H47:I47)</f>
        <v>0</v>
      </c>
      <c r="H47" s="165">
        <v>0</v>
      </c>
      <c r="I47" s="165" t="s">
        <v>610</v>
      </c>
      <c r="J47" s="165">
        <f>SUM(K47:L47)</f>
        <v>0</v>
      </c>
      <c r="K47" s="165">
        <v>0</v>
      </c>
      <c r="L47" s="165" t="s">
        <v>610</v>
      </c>
    </row>
    <row r="48" spans="1:12" s="41" customFormat="1" ht="63.75">
      <c r="A48" s="122">
        <v>1164</v>
      </c>
      <c r="B48" s="59" t="s">
        <v>268</v>
      </c>
      <c r="C48" s="44"/>
      <c r="D48" s="165">
        <f>SUM(E48:F48)</f>
        <v>0</v>
      </c>
      <c r="E48" s="165">
        <v>0</v>
      </c>
      <c r="F48" s="165" t="s">
        <v>610</v>
      </c>
      <c r="G48" s="165">
        <f>SUM(H48:I48)</f>
        <v>0</v>
      </c>
      <c r="H48" s="165">
        <v>0</v>
      </c>
      <c r="I48" s="165" t="s">
        <v>610</v>
      </c>
      <c r="J48" s="165">
        <f>SUM(K48:L48)</f>
        <v>0</v>
      </c>
      <c r="K48" s="165">
        <v>0</v>
      </c>
      <c r="L48" s="165" t="s">
        <v>610</v>
      </c>
    </row>
    <row r="49" spans="1:12" s="41" customFormat="1" ht="76.5">
      <c r="A49" s="122">
        <v>1165</v>
      </c>
      <c r="B49" s="160" t="s">
        <v>86</v>
      </c>
      <c r="C49" s="44"/>
      <c r="D49" s="165">
        <f>SUM(E49:F49)</f>
        <v>0</v>
      </c>
      <c r="E49" s="166">
        <v>0</v>
      </c>
      <c r="F49" s="165" t="s">
        <v>610</v>
      </c>
      <c r="G49" s="165">
        <f>SUM(H49:I49)</f>
        <v>0</v>
      </c>
      <c r="H49" s="166">
        <v>0</v>
      </c>
      <c r="I49" s="165" t="s">
        <v>610</v>
      </c>
      <c r="J49" s="165">
        <f>SUM(K49:L49)</f>
        <v>0</v>
      </c>
      <c r="K49" s="166">
        <v>0</v>
      </c>
      <c r="L49" s="165" t="s">
        <v>610</v>
      </c>
    </row>
    <row r="50" spans="1:12" s="52" customFormat="1" ht="38.25">
      <c r="A50" s="81">
        <v>1200</v>
      </c>
      <c r="B50" s="49" t="s">
        <v>255</v>
      </c>
      <c r="C50" s="51">
        <v>7300</v>
      </c>
      <c r="D50" s="164">
        <f aca="true" t="shared" si="4" ref="D50:L50">SUM(D51,D53,D55,D57,D59,D66)</f>
        <v>1873445.0002000001</v>
      </c>
      <c r="E50" s="164">
        <f t="shared" si="4"/>
        <v>1873445.0001</v>
      </c>
      <c r="F50" s="164">
        <f t="shared" si="4"/>
        <v>0.0001</v>
      </c>
      <c r="G50" s="164">
        <f t="shared" si="4"/>
        <v>1958885.1002</v>
      </c>
      <c r="H50" s="164">
        <f t="shared" si="4"/>
        <v>1951385.1001</v>
      </c>
      <c r="I50" s="164">
        <f t="shared" si="4"/>
        <v>7500.0001</v>
      </c>
      <c r="J50" s="164">
        <f t="shared" si="4"/>
        <v>1958876.6400000001</v>
      </c>
      <c r="K50" s="164">
        <f t="shared" si="4"/>
        <v>1951385.1</v>
      </c>
      <c r="L50" s="164">
        <f t="shared" si="4"/>
        <v>7491.54</v>
      </c>
    </row>
    <row r="51" spans="1:12" s="52" customFormat="1" ht="51">
      <c r="A51" s="81">
        <v>1210</v>
      </c>
      <c r="B51" s="49" t="s">
        <v>237</v>
      </c>
      <c r="C51" s="50">
        <v>7311</v>
      </c>
      <c r="D51" s="168">
        <f>SUM(D52)</f>
        <v>0</v>
      </c>
      <c r="E51" s="168">
        <f>SUM(E52)</f>
        <v>0</v>
      </c>
      <c r="F51" s="163" t="s">
        <v>610</v>
      </c>
      <c r="G51" s="168">
        <f>SUM(G52)</f>
        <v>0</v>
      </c>
      <c r="H51" s="168">
        <f>SUM(H52)</f>
        <v>0</v>
      </c>
      <c r="I51" s="163" t="s">
        <v>610</v>
      </c>
      <c r="J51" s="168">
        <f>SUM(J52)</f>
        <v>0</v>
      </c>
      <c r="K51" s="168">
        <f>SUM(K52)</f>
        <v>0</v>
      </c>
      <c r="L51" s="163" t="s">
        <v>610</v>
      </c>
    </row>
    <row r="52" spans="1:12" ht="76.5">
      <c r="A52" s="80">
        <v>1211</v>
      </c>
      <c r="B52" s="160" t="s">
        <v>238</v>
      </c>
      <c r="C52" s="61"/>
      <c r="D52" s="165">
        <f>SUM(E52:F52)</f>
        <v>0</v>
      </c>
      <c r="E52" s="165">
        <v>0</v>
      </c>
      <c r="F52" s="165" t="s">
        <v>610</v>
      </c>
      <c r="G52" s="165">
        <f>SUM(H52:I52)</f>
        <v>0</v>
      </c>
      <c r="H52" s="165">
        <v>0</v>
      </c>
      <c r="I52" s="165" t="s">
        <v>610</v>
      </c>
      <c r="J52" s="165">
        <f>SUM(K52:L52)</f>
        <v>0</v>
      </c>
      <c r="K52" s="165">
        <v>0</v>
      </c>
      <c r="L52" s="165" t="s">
        <v>610</v>
      </c>
    </row>
    <row r="53" spans="1:12" s="52" customFormat="1" ht="38.25">
      <c r="A53" s="81">
        <v>1220</v>
      </c>
      <c r="B53" s="49" t="s">
        <v>30</v>
      </c>
      <c r="C53" s="68">
        <v>7312</v>
      </c>
      <c r="D53" s="168">
        <f>SUM(D54)</f>
        <v>0</v>
      </c>
      <c r="E53" s="163" t="s">
        <v>610</v>
      </c>
      <c r="F53" s="168">
        <f>SUM(F54)</f>
        <v>0</v>
      </c>
      <c r="G53" s="168">
        <f>SUM(G54)</f>
        <v>0</v>
      </c>
      <c r="H53" s="163" t="s">
        <v>610</v>
      </c>
      <c r="I53" s="168">
        <f>SUM(I54)</f>
        <v>0</v>
      </c>
      <c r="J53" s="168">
        <f>SUM(J54)</f>
        <v>0</v>
      </c>
      <c r="K53" s="163" t="s">
        <v>610</v>
      </c>
      <c r="L53" s="168">
        <f>SUM(L54)</f>
        <v>0</v>
      </c>
    </row>
    <row r="54" spans="1:12" ht="76.5">
      <c r="A54" s="121">
        <v>1221</v>
      </c>
      <c r="B54" s="160" t="s">
        <v>239</v>
      </c>
      <c r="C54" s="61"/>
      <c r="D54" s="165">
        <f>SUM(E54:F54)</f>
        <v>0</v>
      </c>
      <c r="E54" s="165" t="s">
        <v>610</v>
      </c>
      <c r="F54" s="165">
        <v>0</v>
      </c>
      <c r="G54" s="165">
        <f>SUM(H54:I54)</f>
        <v>0</v>
      </c>
      <c r="H54" s="165" t="s">
        <v>610</v>
      </c>
      <c r="I54" s="165">
        <v>0</v>
      </c>
      <c r="J54" s="165">
        <f>SUM(K54:L54)</f>
        <v>0</v>
      </c>
      <c r="K54" s="165" t="s">
        <v>610</v>
      </c>
      <c r="L54" s="165">
        <v>0</v>
      </c>
    </row>
    <row r="55" spans="1:12" s="52" customFormat="1" ht="45.75" customHeight="1">
      <c r="A55" s="81">
        <v>1230</v>
      </c>
      <c r="B55" s="49" t="s">
        <v>31</v>
      </c>
      <c r="C55" s="68">
        <v>7321</v>
      </c>
      <c r="D55" s="168">
        <f>SUM(D56)</f>
        <v>0</v>
      </c>
      <c r="E55" s="168">
        <f>SUM(E56)</f>
        <v>0</v>
      </c>
      <c r="F55" s="163" t="s">
        <v>610</v>
      </c>
      <c r="G55" s="168">
        <f>SUM(G56)</f>
        <v>0</v>
      </c>
      <c r="H55" s="168">
        <f>SUM(H56)</f>
        <v>0</v>
      </c>
      <c r="I55" s="163" t="s">
        <v>610</v>
      </c>
      <c r="J55" s="168">
        <f>SUM(J56)</f>
        <v>0</v>
      </c>
      <c r="K55" s="168">
        <f>SUM(K56)</f>
        <v>0</v>
      </c>
      <c r="L55" s="163" t="s">
        <v>610</v>
      </c>
    </row>
    <row r="56" spans="1:12" ht="63.75">
      <c r="A56" s="80">
        <v>1231</v>
      </c>
      <c r="B56" s="158" t="s">
        <v>240</v>
      </c>
      <c r="C56" s="61"/>
      <c r="D56" s="165">
        <f>SUM(E56:F56)</f>
        <v>0</v>
      </c>
      <c r="E56" s="165">
        <v>0</v>
      </c>
      <c r="F56" s="165" t="s">
        <v>610</v>
      </c>
      <c r="G56" s="165">
        <f>SUM(H56:I56)</f>
        <v>0</v>
      </c>
      <c r="H56" s="165">
        <v>0</v>
      </c>
      <c r="I56" s="165" t="s">
        <v>610</v>
      </c>
      <c r="J56" s="165">
        <f>SUM(K56:L56)</f>
        <v>0</v>
      </c>
      <c r="K56" s="165">
        <v>0</v>
      </c>
      <c r="L56" s="165" t="s">
        <v>610</v>
      </c>
    </row>
    <row r="57" spans="1:12" s="52" customFormat="1" ht="38.25">
      <c r="A57" s="153">
        <v>1240</v>
      </c>
      <c r="B57" s="62" t="s">
        <v>32</v>
      </c>
      <c r="C57" s="154">
        <v>7322</v>
      </c>
      <c r="D57" s="168">
        <f>SUM(D58)</f>
        <v>0</v>
      </c>
      <c r="E57" s="168" t="s">
        <v>610</v>
      </c>
      <c r="F57" s="168">
        <f>SUM(F58)</f>
        <v>0</v>
      </c>
      <c r="G57" s="168">
        <f>SUM(G58)</f>
        <v>0</v>
      </c>
      <c r="H57" s="168" t="s">
        <v>610</v>
      </c>
      <c r="I57" s="168">
        <f>SUM(I58)</f>
        <v>0</v>
      </c>
      <c r="J57" s="168">
        <f>SUM(J58)</f>
        <v>0</v>
      </c>
      <c r="K57" s="168" t="s">
        <v>610</v>
      </c>
      <c r="L57" s="168">
        <f>SUM(L58)</f>
        <v>0</v>
      </c>
    </row>
    <row r="58" spans="1:12" ht="63.75">
      <c r="A58" s="80">
        <v>1241</v>
      </c>
      <c r="B58" s="158" t="s">
        <v>241</v>
      </c>
      <c r="C58" s="61"/>
      <c r="D58" s="165">
        <f>SUM(E58:F58)</f>
        <v>0</v>
      </c>
      <c r="E58" s="165" t="s">
        <v>610</v>
      </c>
      <c r="F58" s="165">
        <v>0</v>
      </c>
      <c r="G58" s="165">
        <f>SUM(H58:I58)</f>
        <v>0</v>
      </c>
      <c r="H58" s="165" t="s">
        <v>610</v>
      </c>
      <c r="I58" s="165">
        <v>0</v>
      </c>
      <c r="J58" s="165">
        <f>SUM(K58:L58)</f>
        <v>0</v>
      </c>
      <c r="K58" s="165" t="s">
        <v>610</v>
      </c>
      <c r="L58" s="165">
        <v>0</v>
      </c>
    </row>
    <row r="59" spans="1:12" s="52" customFormat="1" ht="51" customHeight="1">
      <c r="A59" s="153">
        <v>1250</v>
      </c>
      <c r="B59" s="62" t="s">
        <v>242</v>
      </c>
      <c r="C59" s="63">
        <v>7331</v>
      </c>
      <c r="D59" s="169">
        <f>SUM(D60,D61,D64,D65)</f>
        <v>1873445.0001</v>
      </c>
      <c r="E59" s="169">
        <f>SUM(E60,E61,E64,E65)</f>
        <v>1873445.0001</v>
      </c>
      <c r="F59" s="168" t="s">
        <v>610</v>
      </c>
      <c r="G59" s="169">
        <f>SUM(G60,G61,G64,G65)</f>
        <v>1951385.1001</v>
      </c>
      <c r="H59" s="169">
        <f>SUM(H60,H61,H64,H65)</f>
        <v>1951385.1001</v>
      </c>
      <c r="I59" s="168" t="s">
        <v>610</v>
      </c>
      <c r="J59" s="169">
        <f>SUM(J60,J61,J64,J65)</f>
        <v>1951385.1</v>
      </c>
      <c r="K59" s="169">
        <f>SUM(K60,K61,K64,K65)</f>
        <v>1951385.1</v>
      </c>
      <c r="L59" s="168" t="s">
        <v>610</v>
      </c>
    </row>
    <row r="60" spans="1:12" ht="51">
      <c r="A60" s="80">
        <v>1251</v>
      </c>
      <c r="B60" s="158" t="s">
        <v>243</v>
      </c>
      <c r="C60" s="44"/>
      <c r="D60" s="165">
        <f>SUM(E60:F60)</f>
        <v>1873445</v>
      </c>
      <c r="E60" s="165">
        <v>1873445</v>
      </c>
      <c r="F60" s="165" t="s">
        <v>610</v>
      </c>
      <c r="G60" s="165">
        <f aca="true" t="shared" si="5" ref="G60:G65">SUM(H60:I60)</f>
        <v>1873445</v>
      </c>
      <c r="H60" s="165">
        <v>1873445</v>
      </c>
      <c r="I60" s="165" t="s">
        <v>610</v>
      </c>
      <c r="J60" s="165">
        <f aca="true" t="shared" si="6" ref="J60:J65">SUM(K60:L60)</f>
        <v>1873445</v>
      </c>
      <c r="K60" s="165">
        <v>1873445</v>
      </c>
      <c r="L60" s="165" t="s">
        <v>610</v>
      </c>
    </row>
    <row r="61" spans="1:12" ht="25.5">
      <c r="A61" s="80">
        <v>1254</v>
      </c>
      <c r="B61" s="158" t="s">
        <v>269</v>
      </c>
      <c r="C61" s="61"/>
      <c r="D61" s="165">
        <f>SUM(D62:D63)</f>
        <v>0</v>
      </c>
      <c r="E61" s="165">
        <f>SUM(E62:E63)</f>
        <v>0</v>
      </c>
      <c r="F61" s="165" t="s">
        <v>610</v>
      </c>
      <c r="G61" s="165">
        <f>SUM(G62:G63)</f>
        <v>0</v>
      </c>
      <c r="H61" s="165">
        <f>SUM(H62:H63)</f>
        <v>0</v>
      </c>
      <c r="I61" s="165" t="s">
        <v>610</v>
      </c>
      <c r="J61" s="165">
        <f>SUM(J62:J63)</f>
        <v>0</v>
      </c>
      <c r="K61" s="165">
        <f>SUM(K62:K63)</f>
        <v>0</v>
      </c>
      <c r="L61" s="165" t="s">
        <v>610</v>
      </c>
    </row>
    <row r="62" spans="1:12" ht="63.75">
      <c r="A62" s="80">
        <v>1255</v>
      </c>
      <c r="B62" s="155" t="s">
        <v>244</v>
      </c>
      <c r="C62" s="44"/>
      <c r="D62" s="165">
        <f>SUM(E62:F62)</f>
        <v>0</v>
      </c>
      <c r="E62" s="165">
        <v>0</v>
      </c>
      <c r="F62" s="165" t="s">
        <v>610</v>
      </c>
      <c r="G62" s="165">
        <f t="shared" si="5"/>
        <v>0</v>
      </c>
      <c r="H62" s="165">
        <v>0</v>
      </c>
      <c r="I62" s="165" t="s">
        <v>610</v>
      </c>
      <c r="J62" s="165">
        <f t="shared" si="6"/>
        <v>0</v>
      </c>
      <c r="K62" s="165">
        <v>0</v>
      </c>
      <c r="L62" s="165" t="s">
        <v>610</v>
      </c>
    </row>
    <row r="63" spans="1:12" ht="12.75">
      <c r="A63" s="80">
        <v>1256</v>
      </c>
      <c r="B63" s="60" t="s">
        <v>312</v>
      </c>
      <c r="C63" s="44"/>
      <c r="D63" s="165">
        <f>SUM(E63:F63)</f>
        <v>0</v>
      </c>
      <c r="E63" s="165">
        <v>0</v>
      </c>
      <c r="F63" s="165" t="s">
        <v>610</v>
      </c>
      <c r="G63" s="165">
        <f t="shared" si="5"/>
        <v>0</v>
      </c>
      <c r="H63" s="165">
        <v>0</v>
      </c>
      <c r="I63" s="165" t="s">
        <v>610</v>
      </c>
      <c r="J63" s="165">
        <f t="shared" si="6"/>
        <v>0</v>
      </c>
      <c r="K63" s="165">
        <v>0</v>
      </c>
      <c r="L63" s="165" t="s">
        <v>610</v>
      </c>
    </row>
    <row r="64" spans="1:12" ht="25.5">
      <c r="A64" s="80">
        <v>1257</v>
      </c>
      <c r="B64" s="158" t="s">
        <v>520</v>
      </c>
      <c r="C64" s="61"/>
      <c r="D64" s="165">
        <f>SUM(E64:F64)</f>
        <v>0.0001</v>
      </c>
      <c r="E64" s="165">
        <v>0.0001</v>
      </c>
      <c r="F64" s="165" t="s">
        <v>610</v>
      </c>
      <c r="G64" s="165">
        <f t="shared" si="5"/>
        <v>77940.1001</v>
      </c>
      <c r="H64" s="165">
        <v>77940.1001</v>
      </c>
      <c r="I64" s="165" t="s">
        <v>610</v>
      </c>
      <c r="J64" s="165">
        <f t="shared" si="6"/>
        <v>77940.1</v>
      </c>
      <c r="K64" s="165">
        <v>77940.1</v>
      </c>
      <c r="L64" s="165" t="s">
        <v>610</v>
      </c>
    </row>
    <row r="65" spans="1:12" ht="38.25">
      <c r="A65" s="80">
        <v>1258</v>
      </c>
      <c r="B65" s="158" t="s">
        <v>726</v>
      </c>
      <c r="C65" s="61"/>
      <c r="D65" s="165">
        <f>SUM(E65:F65)</f>
        <v>0</v>
      </c>
      <c r="E65" s="165">
        <v>0</v>
      </c>
      <c r="F65" s="165" t="s">
        <v>610</v>
      </c>
      <c r="G65" s="165">
        <f t="shared" si="5"/>
        <v>0</v>
      </c>
      <c r="H65" s="165">
        <v>0</v>
      </c>
      <c r="I65" s="165" t="s">
        <v>610</v>
      </c>
      <c r="J65" s="165">
        <f t="shared" si="6"/>
        <v>0</v>
      </c>
      <c r="K65" s="165">
        <v>0</v>
      </c>
      <c r="L65" s="165" t="s">
        <v>610</v>
      </c>
    </row>
    <row r="66" spans="1:12" s="52" customFormat="1" ht="38.25">
      <c r="A66" s="153">
        <v>1260</v>
      </c>
      <c r="B66" s="62" t="s">
        <v>250</v>
      </c>
      <c r="C66" s="63">
        <v>7332</v>
      </c>
      <c r="D66" s="164">
        <f>SUM(D67:D68)</f>
        <v>0.0001</v>
      </c>
      <c r="E66" s="168" t="s">
        <v>610</v>
      </c>
      <c r="F66" s="164">
        <f>SUM(F67:F68)</f>
        <v>0.0001</v>
      </c>
      <c r="G66" s="164">
        <f>SUM(G67:G68)</f>
        <v>7500.0001</v>
      </c>
      <c r="H66" s="168" t="s">
        <v>610</v>
      </c>
      <c r="I66" s="164">
        <f>SUM(I67:I68)</f>
        <v>7500.0001</v>
      </c>
      <c r="J66" s="164">
        <f>SUM(J67:J68)</f>
        <v>7491.54</v>
      </c>
      <c r="K66" s="168" t="s">
        <v>610</v>
      </c>
      <c r="L66" s="164">
        <f>SUM(L67:L68)</f>
        <v>7491.54</v>
      </c>
    </row>
    <row r="67" spans="1:12" ht="51">
      <c r="A67" s="80">
        <v>1261</v>
      </c>
      <c r="B67" s="158" t="s">
        <v>251</v>
      </c>
      <c r="C67" s="61"/>
      <c r="D67" s="165">
        <f>SUM(E67:F67)</f>
        <v>0.0001</v>
      </c>
      <c r="E67" s="165" t="s">
        <v>610</v>
      </c>
      <c r="F67" s="165">
        <v>0.0001</v>
      </c>
      <c r="G67" s="165">
        <f>SUM(H67:I67)</f>
        <v>7500.0001</v>
      </c>
      <c r="H67" s="165" t="s">
        <v>610</v>
      </c>
      <c r="I67" s="165">
        <v>7500.0001</v>
      </c>
      <c r="J67" s="165">
        <f>SUM(K67:L67)</f>
        <v>7491.54</v>
      </c>
      <c r="K67" s="165" t="s">
        <v>610</v>
      </c>
      <c r="L67" s="165">
        <v>7491.54</v>
      </c>
    </row>
    <row r="68" spans="1:12" ht="38.25">
      <c r="A68" s="80">
        <v>1262</v>
      </c>
      <c r="B68" s="158" t="s">
        <v>727</v>
      </c>
      <c r="C68" s="61"/>
      <c r="D68" s="165">
        <f>SUM(E68:F68)</f>
        <v>0</v>
      </c>
      <c r="E68" s="165" t="s">
        <v>610</v>
      </c>
      <c r="F68" s="165">
        <v>0</v>
      </c>
      <c r="G68" s="165">
        <f>SUM(H68:I68)</f>
        <v>0</v>
      </c>
      <c r="H68" s="165" t="s">
        <v>610</v>
      </c>
      <c r="I68" s="165">
        <v>0</v>
      </c>
      <c r="J68" s="165">
        <f>SUM(K68:L68)</f>
        <v>0</v>
      </c>
      <c r="K68" s="165" t="s">
        <v>610</v>
      </c>
      <c r="L68" s="165">
        <v>0</v>
      </c>
    </row>
    <row r="69" spans="1:12" s="52" customFormat="1" ht="51">
      <c r="A69" s="157" t="s">
        <v>606</v>
      </c>
      <c r="B69" s="62" t="s">
        <v>254</v>
      </c>
      <c r="C69" s="63">
        <v>7400</v>
      </c>
      <c r="D69" s="164">
        <f aca="true" t="shared" si="7" ref="D69:L69">SUM(D70,D72,D74,D79,D83,D86,D89,D92,D95)</f>
        <v>468257.7</v>
      </c>
      <c r="E69" s="164">
        <f t="shared" si="7"/>
        <v>468257.7</v>
      </c>
      <c r="F69" s="164">
        <f t="shared" si="7"/>
        <v>215100</v>
      </c>
      <c r="G69" s="164">
        <f t="shared" si="7"/>
        <v>435721.5</v>
      </c>
      <c r="H69" s="164">
        <f t="shared" si="7"/>
        <v>435721.5</v>
      </c>
      <c r="I69" s="164">
        <f t="shared" si="7"/>
        <v>215100</v>
      </c>
      <c r="J69" s="164">
        <f t="shared" si="7"/>
        <v>443060.4437</v>
      </c>
      <c r="K69" s="164">
        <f t="shared" si="7"/>
        <v>443060.4437</v>
      </c>
      <c r="L69" s="164">
        <f t="shared" si="7"/>
        <v>215100</v>
      </c>
    </row>
    <row r="70" spans="1:12" s="52" customFormat="1" ht="25.5">
      <c r="A70" s="157" t="s">
        <v>420</v>
      </c>
      <c r="B70" s="62" t="s">
        <v>252</v>
      </c>
      <c r="C70" s="63">
        <v>7411</v>
      </c>
      <c r="D70" s="164">
        <f>SUM(D71)</f>
        <v>0</v>
      </c>
      <c r="E70" s="168" t="s">
        <v>610</v>
      </c>
      <c r="F70" s="164">
        <f>SUM(F71)</f>
        <v>0</v>
      </c>
      <c r="G70" s="164">
        <f>SUM(G71)</f>
        <v>0</v>
      </c>
      <c r="H70" s="168" t="s">
        <v>610</v>
      </c>
      <c r="I70" s="164">
        <f>SUM(I71)</f>
        <v>0</v>
      </c>
      <c r="J70" s="164">
        <f>SUM(J71)</f>
        <v>0</v>
      </c>
      <c r="K70" s="168" t="s">
        <v>610</v>
      </c>
      <c r="L70" s="164">
        <f>SUM(L71)</f>
        <v>0</v>
      </c>
    </row>
    <row r="71" spans="1:12" ht="63.75">
      <c r="A71" s="53" t="s">
        <v>53</v>
      </c>
      <c r="B71" s="158" t="s">
        <v>256</v>
      </c>
      <c r="C71" s="61"/>
      <c r="D71" s="165">
        <f aca="true" t="shared" si="8" ref="D71:D78">SUM(E71:F71)</f>
        <v>0</v>
      </c>
      <c r="E71" s="165" t="s">
        <v>610</v>
      </c>
      <c r="F71" s="165">
        <v>0</v>
      </c>
      <c r="G71" s="165">
        <f>SUM(H71:I71)</f>
        <v>0</v>
      </c>
      <c r="H71" s="165" t="s">
        <v>610</v>
      </c>
      <c r="I71" s="165">
        <v>0</v>
      </c>
      <c r="J71" s="165">
        <f>SUM(K71:L71)</f>
        <v>0</v>
      </c>
      <c r="K71" s="165" t="s">
        <v>610</v>
      </c>
      <c r="L71" s="165">
        <v>0</v>
      </c>
    </row>
    <row r="72" spans="1:12" s="52" customFormat="1" ht="12.75">
      <c r="A72" s="157" t="s">
        <v>54</v>
      </c>
      <c r="B72" s="62" t="s">
        <v>33</v>
      </c>
      <c r="C72" s="63">
        <v>7412</v>
      </c>
      <c r="D72" s="164">
        <f>SUM(D73)</f>
        <v>0</v>
      </c>
      <c r="E72" s="164">
        <f>SUM(E73)</f>
        <v>0</v>
      </c>
      <c r="F72" s="168" t="s">
        <v>610</v>
      </c>
      <c r="G72" s="164">
        <f>SUM(G73)</f>
        <v>0</v>
      </c>
      <c r="H72" s="164">
        <f>SUM(H73)</f>
        <v>0</v>
      </c>
      <c r="I72" s="168" t="s">
        <v>610</v>
      </c>
      <c r="J72" s="164">
        <f>SUM(J73)</f>
        <v>0</v>
      </c>
      <c r="K72" s="164">
        <f>SUM(K73)</f>
        <v>0</v>
      </c>
      <c r="L72" s="168" t="s">
        <v>610</v>
      </c>
    </row>
    <row r="73" spans="1:12" ht="51">
      <c r="A73" s="53" t="s">
        <v>55</v>
      </c>
      <c r="B73" s="158" t="s">
        <v>257</v>
      </c>
      <c r="C73" s="61"/>
      <c r="D73" s="165">
        <f t="shared" si="8"/>
        <v>0</v>
      </c>
      <c r="E73" s="165">
        <v>0</v>
      </c>
      <c r="F73" s="165" t="s">
        <v>610</v>
      </c>
      <c r="G73" s="165">
        <f>SUM(H73:I73)</f>
        <v>0</v>
      </c>
      <c r="H73" s="165">
        <v>0</v>
      </c>
      <c r="I73" s="165" t="s">
        <v>610</v>
      </c>
      <c r="J73" s="165">
        <f>SUM(K73:L73)</f>
        <v>0</v>
      </c>
      <c r="K73" s="165">
        <v>0</v>
      </c>
      <c r="L73" s="165" t="s">
        <v>610</v>
      </c>
    </row>
    <row r="74" spans="1:12" s="52" customFormat="1" ht="25.5">
      <c r="A74" s="157" t="s">
        <v>56</v>
      </c>
      <c r="B74" s="62" t="s">
        <v>297</v>
      </c>
      <c r="C74" s="63">
        <v>7415</v>
      </c>
      <c r="D74" s="164">
        <f>SUM(D75:D78)</f>
        <v>136746.3</v>
      </c>
      <c r="E74" s="164">
        <f>SUM(E75:E78)</f>
        <v>136746.3</v>
      </c>
      <c r="F74" s="168" t="s">
        <v>610</v>
      </c>
      <c r="G74" s="164">
        <f>SUM(G75:G78)</f>
        <v>133092</v>
      </c>
      <c r="H74" s="164">
        <f>SUM(H75:H78)</f>
        <v>133092</v>
      </c>
      <c r="I74" s="168" t="s">
        <v>610</v>
      </c>
      <c r="J74" s="164">
        <f>SUM(J75:J78)</f>
        <v>127312.8037</v>
      </c>
      <c r="K74" s="164">
        <f>SUM(K75:K78)</f>
        <v>127312.8037</v>
      </c>
      <c r="L74" s="168" t="s">
        <v>610</v>
      </c>
    </row>
    <row r="75" spans="1:12" ht="38.25">
      <c r="A75" s="53" t="s">
        <v>57</v>
      </c>
      <c r="B75" s="158" t="s">
        <v>258</v>
      </c>
      <c r="C75" s="61"/>
      <c r="D75" s="165">
        <f t="shared" si="8"/>
        <v>125122.8</v>
      </c>
      <c r="E75" s="165">
        <v>125122.8</v>
      </c>
      <c r="F75" s="165" t="s">
        <v>610</v>
      </c>
      <c r="G75" s="165">
        <f>SUM(H75:I75)</f>
        <v>121468.5</v>
      </c>
      <c r="H75" s="165">
        <v>121468.5</v>
      </c>
      <c r="I75" s="165" t="s">
        <v>610</v>
      </c>
      <c r="J75" s="165">
        <f>SUM(K75:L75)</f>
        <v>111965.459</v>
      </c>
      <c r="K75" s="165">
        <v>111965.459</v>
      </c>
      <c r="L75" s="165" t="s">
        <v>610</v>
      </c>
    </row>
    <row r="76" spans="1:12" ht="38.25">
      <c r="A76" s="53" t="s">
        <v>58</v>
      </c>
      <c r="B76" s="158" t="s">
        <v>313</v>
      </c>
      <c r="C76" s="61"/>
      <c r="D76" s="165">
        <f t="shared" si="8"/>
        <v>0</v>
      </c>
      <c r="E76" s="165">
        <v>0</v>
      </c>
      <c r="F76" s="165" t="s">
        <v>610</v>
      </c>
      <c r="G76" s="165">
        <f>SUM(H76:I76)</f>
        <v>0</v>
      </c>
      <c r="H76" s="165">
        <v>0</v>
      </c>
      <c r="I76" s="165" t="s">
        <v>610</v>
      </c>
      <c r="J76" s="165">
        <f>SUM(K76:L76)</f>
        <v>0</v>
      </c>
      <c r="K76" s="165">
        <v>0</v>
      </c>
      <c r="L76" s="165" t="s">
        <v>610</v>
      </c>
    </row>
    <row r="77" spans="1:12" ht="51">
      <c r="A77" s="53" t="s">
        <v>59</v>
      </c>
      <c r="B77" s="158" t="s">
        <v>34</v>
      </c>
      <c r="C77" s="61"/>
      <c r="D77" s="165">
        <f t="shared" si="8"/>
        <v>0</v>
      </c>
      <c r="E77" s="165">
        <v>0</v>
      </c>
      <c r="F77" s="165" t="s">
        <v>610</v>
      </c>
      <c r="G77" s="165">
        <f>SUM(H77:I77)</f>
        <v>0</v>
      </c>
      <c r="H77" s="165">
        <v>0</v>
      </c>
      <c r="I77" s="165" t="s">
        <v>610</v>
      </c>
      <c r="J77" s="165">
        <f>SUM(K77:L77)</f>
        <v>0</v>
      </c>
      <c r="K77" s="165">
        <v>0</v>
      </c>
      <c r="L77" s="165" t="s">
        <v>610</v>
      </c>
    </row>
    <row r="78" spans="1:12" ht="12.75">
      <c r="A78" s="46" t="s">
        <v>729</v>
      </c>
      <c r="B78" s="158" t="s">
        <v>35</v>
      </c>
      <c r="C78" s="61"/>
      <c r="D78" s="165">
        <f t="shared" si="8"/>
        <v>11623.5</v>
      </c>
      <c r="E78" s="165">
        <v>11623.5</v>
      </c>
      <c r="F78" s="165" t="s">
        <v>610</v>
      </c>
      <c r="G78" s="165">
        <f>SUM(H78:I78)</f>
        <v>11623.5</v>
      </c>
      <c r="H78" s="165">
        <v>11623.5</v>
      </c>
      <c r="I78" s="165" t="s">
        <v>610</v>
      </c>
      <c r="J78" s="165">
        <f>SUM(K78:L78)</f>
        <v>15347.3447</v>
      </c>
      <c r="K78" s="165">
        <v>15347.3447</v>
      </c>
      <c r="L78" s="165" t="s">
        <v>610</v>
      </c>
    </row>
    <row r="79" spans="1:12" s="52" customFormat="1" ht="51">
      <c r="A79" s="157" t="s">
        <v>730</v>
      </c>
      <c r="B79" s="62" t="s">
        <v>270</v>
      </c>
      <c r="C79" s="63">
        <v>7421</v>
      </c>
      <c r="D79" s="164">
        <f>SUM(D80:D82)</f>
        <v>93522.7</v>
      </c>
      <c r="E79" s="164">
        <f>SUM(E80:E82)</f>
        <v>93522.7</v>
      </c>
      <c r="F79" s="168" t="s">
        <v>610</v>
      </c>
      <c r="G79" s="164">
        <f>SUM(G80:G82)</f>
        <v>84460.8</v>
      </c>
      <c r="H79" s="164">
        <f>SUM(H80:H82)</f>
        <v>84460.8</v>
      </c>
      <c r="I79" s="168" t="s">
        <v>610</v>
      </c>
      <c r="J79" s="164">
        <f>SUM(J80:J82)</f>
        <v>83858.66399999999</v>
      </c>
      <c r="K79" s="164">
        <f>SUM(K80:K82)</f>
        <v>83858.66399999999</v>
      </c>
      <c r="L79" s="168" t="s">
        <v>610</v>
      </c>
    </row>
    <row r="80" spans="1:12" ht="114.75">
      <c r="A80" s="53" t="s">
        <v>731</v>
      </c>
      <c r="B80" s="158" t="s">
        <v>259</v>
      </c>
      <c r="C80" s="61"/>
      <c r="D80" s="165">
        <f>SUM(E80:F80)</f>
        <v>0</v>
      </c>
      <c r="E80" s="165">
        <v>0</v>
      </c>
      <c r="F80" s="165" t="s">
        <v>610</v>
      </c>
      <c r="G80" s="165">
        <f>SUM(H80:I80)</f>
        <v>0</v>
      </c>
      <c r="H80" s="165">
        <v>0</v>
      </c>
      <c r="I80" s="165" t="s">
        <v>610</v>
      </c>
      <c r="J80" s="165">
        <f>SUM(K80:L80)</f>
        <v>0</v>
      </c>
      <c r="K80" s="165">
        <v>0</v>
      </c>
      <c r="L80" s="165" t="s">
        <v>610</v>
      </c>
    </row>
    <row r="81" spans="1:12" s="52" customFormat="1" ht="51">
      <c r="A81" s="53" t="s">
        <v>521</v>
      </c>
      <c r="B81" s="158" t="s">
        <v>314</v>
      </c>
      <c r="C81" s="44"/>
      <c r="D81" s="165">
        <f>SUM(E81:F81)</f>
        <v>33297.7</v>
      </c>
      <c r="E81" s="165">
        <v>33297.7</v>
      </c>
      <c r="F81" s="165" t="s">
        <v>610</v>
      </c>
      <c r="G81" s="165">
        <f>SUM(H81:I81)</f>
        <v>34090.8</v>
      </c>
      <c r="H81" s="165">
        <v>34090.8</v>
      </c>
      <c r="I81" s="165" t="s">
        <v>610</v>
      </c>
      <c r="J81" s="165">
        <f>SUM(K81:L81)</f>
        <v>33858.664</v>
      </c>
      <c r="K81" s="165">
        <v>33858.664</v>
      </c>
      <c r="L81" s="165" t="s">
        <v>610</v>
      </c>
    </row>
    <row r="82" spans="1:12" s="52" customFormat="1" ht="63.75">
      <c r="A82" s="46" t="s">
        <v>271</v>
      </c>
      <c r="B82" s="373" t="s">
        <v>272</v>
      </c>
      <c r="C82" s="44"/>
      <c r="D82" s="165">
        <f>SUM(E82:F82)</f>
        <v>60225</v>
      </c>
      <c r="E82" s="165">
        <v>60225</v>
      </c>
      <c r="F82" s="165" t="s">
        <v>610</v>
      </c>
      <c r="G82" s="165">
        <f>SUM(H82:I82)</f>
        <v>50370</v>
      </c>
      <c r="H82" s="165">
        <v>50370</v>
      </c>
      <c r="I82" s="165" t="s">
        <v>610</v>
      </c>
      <c r="J82" s="165">
        <f>SUM(K82:L82)</f>
        <v>50000</v>
      </c>
      <c r="K82" s="165">
        <v>50000</v>
      </c>
      <c r="L82" s="165" t="s">
        <v>610</v>
      </c>
    </row>
    <row r="83" spans="1:12" s="52" customFormat="1" ht="26.25" customHeight="1">
      <c r="A83" s="157" t="s">
        <v>60</v>
      </c>
      <c r="B83" s="62" t="s">
        <v>273</v>
      </c>
      <c r="C83" s="63">
        <v>7422</v>
      </c>
      <c r="D83" s="164">
        <f>SUM(D84:D85)</f>
        <v>232250.2</v>
      </c>
      <c r="E83" s="164">
        <f>SUM(E84:E85)</f>
        <v>232250.2</v>
      </c>
      <c r="F83" s="168" t="s">
        <v>610</v>
      </c>
      <c r="G83" s="164">
        <f>SUM(G84:G85)</f>
        <v>212430.2</v>
      </c>
      <c r="H83" s="164">
        <f>SUM(H84:H85)</f>
        <v>212430.2</v>
      </c>
      <c r="I83" s="168" t="s">
        <v>610</v>
      </c>
      <c r="J83" s="164">
        <f>SUM(J84:J85)</f>
        <v>218201.457</v>
      </c>
      <c r="K83" s="164">
        <f>SUM(K84:K85)</f>
        <v>218201.457</v>
      </c>
      <c r="L83" s="168" t="s">
        <v>610</v>
      </c>
    </row>
    <row r="84" spans="1:12" s="52" customFormat="1" ht="25.5">
      <c r="A84" s="53" t="s">
        <v>61</v>
      </c>
      <c r="B84" s="158" t="s">
        <v>260</v>
      </c>
      <c r="C84" s="62"/>
      <c r="D84" s="165">
        <f>SUM(E84:F84)</f>
        <v>197250.2</v>
      </c>
      <c r="E84" s="165">
        <v>197250.2</v>
      </c>
      <c r="F84" s="165" t="s">
        <v>610</v>
      </c>
      <c r="G84" s="165">
        <f>SUM(H84:I84)</f>
        <v>190930.2</v>
      </c>
      <c r="H84" s="165">
        <v>190930.2</v>
      </c>
      <c r="I84" s="165" t="s">
        <v>610</v>
      </c>
      <c r="J84" s="165">
        <f>SUM(K84:L84)</f>
        <v>197396.368</v>
      </c>
      <c r="K84" s="165">
        <v>197396.368</v>
      </c>
      <c r="L84" s="165" t="s">
        <v>610</v>
      </c>
    </row>
    <row r="85" spans="1:12" ht="38.25">
      <c r="A85" s="57" t="s">
        <v>62</v>
      </c>
      <c r="B85" s="161" t="s">
        <v>36</v>
      </c>
      <c r="C85" s="58"/>
      <c r="D85" s="165">
        <f>SUM(E85:F85)</f>
        <v>35000</v>
      </c>
      <c r="E85" s="165">
        <v>35000</v>
      </c>
      <c r="F85" s="167" t="s">
        <v>610</v>
      </c>
      <c r="G85" s="165">
        <f>SUM(H85:I85)</f>
        <v>21500</v>
      </c>
      <c r="H85" s="165">
        <v>21500</v>
      </c>
      <c r="I85" s="167" t="s">
        <v>610</v>
      </c>
      <c r="J85" s="165">
        <f>SUM(K85:L85)</f>
        <v>20805.089</v>
      </c>
      <c r="K85" s="165">
        <v>20805.089</v>
      </c>
      <c r="L85" s="167" t="s">
        <v>610</v>
      </c>
    </row>
    <row r="86" spans="1:12" s="52" customFormat="1" ht="25.5">
      <c r="A86" s="48" t="s">
        <v>63</v>
      </c>
      <c r="B86" s="49" t="s">
        <v>261</v>
      </c>
      <c r="C86" s="50">
        <v>7431</v>
      </c>
      <c r="D86" s="164">
        <f>SUM(D87:D88)</f>
        <v>1093.1</v>
      </c>
      <c r="E86" s="164">
        <f>SUM(E87:E88)</f>
        <v>1093.1</v>
      </c>
      <c r="F86" s="163" t="s">
        <v>610</v>
      </c>
      <c r="G86" s="164">
        <f>SUM(G87:G88)</f>
        <v>1093.1</v>
      </c>
      <c r="H86" s="164">
        <f>SUM(H87:H88)</f>
        <v>1093.1</v>
      </c>
      <c r="I86" s="163" t="s">
        <v>610</v>
      </c>
      <c r="J86" s="164">
        <f>SUM(J87:J88)</f>
        <v>12702.152</v>
      </c>
      <c r="K86" s="164">
        <f>SUM(K87:K88)</f>
        <v>12702.152</v>
      </c>
      <c r="L86" s="163" t="s">
        <v>610</v>
      </c>
    </row>
    <row r="87" spans="1:12" ht="81" customHeight="1">
      <c r="A87" s="53" t="s">
        <v>64</v>
      </c>
      <c r="B87" s="160" t="s">
        <v>129</v>
      </c>
      <c r="C87" s="61"/>
      <c r="D87" s="165">
        <f>SUM(E87:F87)</f>
        <v>1093.1</v>
      </c>
      <c r="E87" s="165">
        <v>1093.1</v>
      </c>
      <c r="F87" s="165" t="s">
        <v>610</v>
      </c>
      <c r="G87" s="165">
        <f>SUM(H87:I87)</f>
        <v>1093.1</v>
      </c>
      <c r="H87" s="165">
        <v>1093.1</v>
      </c>
      <c r="I87" s="165" t="s">
        <v>610</v>
      </c>
      <c r="J87" s="165">
        <f>SUM(K87:L87)</f>
        <v>12702.152</v>
      </c>
      <c r="K87" s="165">
        <v>12702.152</v>
      </c>
      <c r="L87" s="165" t="s">
        <v>610</v>
      </c>
    </row>
    <row r="88" spans="1:12" s="52" customFormat="1" ht="38.25">
      <c r="A88" s="53" t="s">
        <v>65</v>
      </c>
      <c r="B88" s="160" t="s">
        <v>522</v>
      </c>
      <c r="C88" s="61"/>
      <c r="D88" s="165">
        <f>SUM(E88:F88)</f>
        <v>0</v>
      </c>
      <c r="E88" s="165">
        <v>0</v>
      </c>
      <c r="F88" s="165" t="s">
        <v>610</v>
      </c>
      <c r="G88" s="165">
        <f>SUM(H88:I88)</f>
        <v>0</v>
      </c>
      <c r="H88" s="165">
        <v>0</v>
      </c>
      <c r="I88" s="165" t="s">
        <v>610</v>
      </c>
      <c r="J88" s="165">
        <f>SUM(K88:L88)</f>
        <v>0</v>
      </c>
      <c r="K88" s="165">
        <v>0</v>
      </c>
      <c r="L88" s="165" t="s">
        <v>610</v>
      </c>
    </row>
    <row r="89" spans="1:12" s="52" customFormat="1" ht="31.5" customHeight="1">
      <c r="A89" s="48" t="s">
        <v>66</v>
      </c>
      <c r="B89" s="49" t="s">
        <v>262</v>
      </c>
      <c r="C89" s="50">
        <v>7441</v>
      </c>
      <c r="D89" s="164">
        <f>SUM(D90:D91)</f>
        <v>0</v>
      </c>
      <c r="E89" s="164">
        <f>SUM(E90:E91)</f>
        <v>0</v>
      </c>
      <c r="F89" s="163" t="s">
        <v>610</v>
      </c>
      <c r="G89" s="164">
        <f>SUM(G90:G91)</f>
        <v>0</v>
      </c>
      <c r="H89" s="164">
        <f>SUM(H90:H91)</f>
        <v>0</v>
      </c>
      <c r="I89" s="163" t="s">
        <v>610</v>
      </c>
      <c r="J89" s="164">
        <f>SUM(J90:J91)</f>
        <v>0</v>
      </c>
      <c r="K89" s="164">
        <f>SUM(K90:K91)</f>
        <v>0</v>
      </c>
      <c r="L89" s="163" t="s">
        <v>610</v>
      </c>
    </row>
    <row r="90" spans="1:12" s="52" customFormat="1" ht="135.75" customHeight="1">
      <c r="A90" s="47" t="s">
        <v>67</v>
      </c>
      <c r="B90" s="158" t="s">
        <v>263</v>
      </c>
      <c r="C90" s="61"/>
      <c r="D90" s="165">
        <f>SUM(E90:F90)</f>
        <v>0</v>
      </c>
      <c r="E90" s="166">
        <v>0</v>
      </c>
      <c r="F90" s="165" t="s">
        <v>610</v>
      </c>
      <c r="G90" s="165">
        <f>SUM(H90:I90)</f>
        <v>0</v>
      </c>
      <c r="H90" s="166">
        <v>0</v>
      </c>
      <c r="I90" s="165" t="s">
        <v>610</v>
      </c>
      <c r="J90" s="165">
        <f>SUM(K90:L90)</f>
        <v>0</v>
      </c>
      <c r="K90" s="166">
        <v>0</v>
      </c>
      <c r="L90" s="165" t="s">
        <v>610</v>
      </c>
    </row>
    <row r="91" spans="1:12" s="52" customFormat="1" ht="102">
      <c r="A91" s="46" t="s">
        <v>274</v>
      </c>
      <c r="B91" s="158" t="s">
        <v>431</v>
      </c>
      <c r="C91" s="70"/>
      <c r="D91" s="165">
        <f>SUM(E91:F91)</f>
        <v>0</v>
      </c>
      <c r="E91" s="166">
        <v>0</v>
      </c>
      <c r="F91" s="165" t="s">
        <v>610</v>
      </c>
      <c r="G91" s="165">
        <f>SUM(H91:I91)</f>
        <v>0</v>
      </c>
      <c r="H91" s="166">
        <v>0</v>
      </c>
      <c r="I91" s="165" t="s">
        <v>610</v>
      </c>
      <c r="J91" s="165">
        <f>SUM(K91:L91)</f>
        <v>0</v>
      </c>
      <c r="K91" s="166">
        <v>0</v>
      </c>
      <c r="L91" s="165" t="s">
        <v>610</v>
      </c>
    </row>
    <row r="92" spans="1:12" s="52" customFormat="1" ht="26.25" customHeight="1">
      <c r="A92" s="48" t="s">
        <v>68</v>
      </c>
      <c r="B92" s="49" t="s">
        <v>264</v>
      </c>
      <c r="C92" s="50">
        <v>7442</v>
      </c>
      <c r="D92" s="164">
        <f>SUM(D93:D94)</f>
        <v>0</v>
      </c>
      <c r="E92" s="163" t="s">
        <v>610</v>
      </c>
      <c r="F92" s="164">
        <f>SUM(F93:F94)</f>
        <v>0</v>
      </c>
      <c r="G92" s="164">
        <f>SUM(G93:G94)</f>
        <v>0</v>
      </c>
      <c r="H92" s="163" t="s">
        <v>610</v>
      </c>
      <c r="I92" s="164">
        <f>SUM(I93:I94)</f>
        <v>0</v>
      </c>
      <c r="J92" s="164">
        <f>SUM(J93:J94)</f>
        <v>0</v>
      </c>
      <c r="K92" s="163" t="s">
        <v>610</v>
      </c>
      <c r="L92" s="164">
        <f>SUM(L93:L94)</f>
        <v>0</v>
      </c>
    </row>
    <row r="93" spans="1:12" ht="145.5" customHeight="1">
      <c r="A93" s="53" t="s">
        <v>69</v>
      </c>
      <c r="B93" s="159" t="s">
        <v>280</v>
      </c>
      <c r="C93" s="61"/>
      <c r="D93" s="165">
        <f>SUM(E93:F93)</f>
        <v>0</v>
      </c>
      <c r="E93" s="165" t="s">
        <v>610</v>
      </c>
      <c r="F93" s="165">
        <v>0</v>
      </c>
      <c r="G93" s="165">
        <f>SUM(H93:I93)</f>
        <v>0</v>
      </c>
      <c r="H93" s="165" t="s">
        <v>610</v>
      </c>
      <c r="I93" s="165">
        <v>0</v>
      </c>
      <c r="J93" s="165">
        <f>SUM(K93:L93)</f>
        <v>0</v>
      </c>
      <c r="K93" s="165" t="s">
        <v>610</v>
      </c>
      <c r="L93" s="165">
        <v>0</v>
      </c>
    </row>
    <row r="94" spans="1:12" s="52" customFormat="1" ht="114.75">
      <c r="A94" s="53" t="s">
        <v>70</v>
      </c>
      <c r="B94" s="160" t="s">
        <v>37</v>
      </c>
      <c r="C94" s="61"/>
      <c r="D94" s="165">
        <f>SUM(E94:F94)</f>
        <v>0</v>
      </c>
      <c r="E94" s="165" t="s">
        <v>610</v>
      </c>
      <c r="F94" s="165">
        <v>0</v>
      </c>
      <c r="G94" s="165">
        <f>SUM(H94:I94)</f>
        <v>0</v>
      </c>
      <c r="H94" s="165" t="s">
        <v>610</v>
      </c>
      <c r="I94" s="165">
        <v>0</v>
      </c>
      <c r="J94" s="165">
        <f>SUM(K94:L94)</f>
        <v>0</v>
      </c>
      <c r="K94" s="165" t="s">
        <v>610</v>
      </c>
      <c r="L94" s="165">
        <v>0</v>
      </c>
    </row>
    <row r="95" spans="1:12" s="52" customFormat="1" ht="25.5">
      <c r="A95" s="180" t="s">
        <v>523</v>
      </c>
      <c r="B95" s="49" t="s">
        <v>281</v>
      </c>
      <c r="C95" s="50">
        <v>7452</v>
      </c>
      <c r="D95" s="164">
        <f>SUM(D96,D98)</f>
        <v>4645.4</v>
      </c>
      <c r="E95" s="164">
        <f aca="true" t="shared" si="9" ref="E95:L95">SUM(E96:E98)</f>
        <v>4645.4</v>
      </c>
      <c r="F95" s="164">
        <f t="shared" si="9"/>
        <v>215100</v>
      </c>
      <c r="G95" s="164">
        <f>SUM(G96,G98)</f>
        <v>4645.4</v>
      </c>
      <c r="H95" s="164">
        <f t="shared" si="9"/>
        <v>4645.4</v>
      </c>
      <c r="I95" s="164">
        <f t="shared" si="9"/>
        <v>215100</v>
      </c>
      <c r="J95" s="164">
        <f>SUM(J96,J98)</f>
        <v>985.367</v>
      </c>
      <c r="K95" s="164">
        <f t="shared" si="9"/>
        <v>985.367</v>
      </c>
      <c r="L95" s="164">
        <f t="shared" si="9"/>
        <v>215100</v>
      </c>
    </row>
    <row r="96" spans="1:12" ht="61.5" customHeight="1">
      <c r="A96" s="53" t="s">
        <v>524</v>
      </c>
      <c r="B96" s="160" t="s">
        <v>282</v>
      </c>
      <c r="C96" s="61"/>
      <c r="D96" s="165">
        <f>SUM(E96:F96)</f>
        <v>0</v>
      </c>
      <c r="E96" s="165" t="s">
        <v>610</v>
      </c>
      <c r="F96" s="165">
        <v>0</v>
      </c>
      <c r="G96" s="165">
        <f>SUM(H96:I96)</f>
        <v>0</v>
      </c>
      <c r="H96" s="165" t="s">
        <v>610</v>
      </c>
      <c r="I96" s="165">
        <v>0</v>
      </c>
      <c r="J96" s="165">
        <f>SUM(K96:L96)</f>
        <v>0</v>
      </c>
      <c r="K96" s="165" t="s">
        <v>610</v>
      </c>
      <c r="L96" s="165">
        <v>0</v>
      </c>
    </row>
    <row r="97" spans="1:12" ht="25.5">
      <c r="A97" s="53" t="s">
        <v>525</v>
      </c>
      <c r="B97" s="160" t="s">
        <v>38</v>
      </c>
      <c r="C97" s="61"/>
      <c r="D97" s="165">
        <f>SUM(E97:F97)</f>
        <v>215100</v>
      </c>
      <c r="E97" s="165" t="s">
        <v>610</v>
      </c>
      <c r="F97" s="165">
        <v>215100</v>
      </c>
      <c r="G97" s="165">
        <f>SUM(H97:I97)</f>
        <v>215100</v>
      </c>
      <c r="H97" s="165" t="s">
        <v>610</v>
      </c>
      <c r="I97" s="165">
        <v>215100</v>
      </c>
      <c r="J97" s="165">
        <f>SUM(K97:L97)</f>
        <v>215100</v>
      </c>
      <c r="K97" s="165" t="s">
        <v>610</v>
      </c>
      <c r="L97" s="165">
        <v>215100</v>
      </c>
    </row>
    <row r="98" spans="1:12" ht="38.25">
      <c r="A98" s="53" t="s">
        <v>526</v>
      </c>
      <c r="B98" s="158" t="s">
        <v>728</v>
      </c>
      <c r="C98" s="61"/>
      <c r="D98" s="165">
        <f>SUM(E98:F98)</f>
        <v>4645.4</v>
      </c>
      <c r="E98" s="170">
        <v>4645.4</v>
      </c>
      <c r="F98" s="170">
        <v>0</v>
      </c>
      <c r="G98" s="165">
        <f>SUM(H98:I98)</f>
        <v>4645.4</v>
      </c>
      <c r="H98" s="165">
        <v>4645.4</v>
      </c>
      <c r="I98" s="165">
        <v>0</v>
      </c>
      <c r="J98" s="165">
        <f>SUM(K98:L98)</f>
        <v>985.367</v>
      </c>
      <c r="K98" s="165">
        <v>985.367</v>
      </c>
      <c r="L98" s="165">
        <v>0</v>
      </c>
    </row>
    <row r="99" spans="2:13" ht="12.75">
      <c r="B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2" s="83" customFormat="1" ht="96.75" customHeight="1">
      <c r="A100" s="425" t="s">
        <v>285</v>
      </c>
      <c r="B100" s="425"/>
      <c r="C100" s="425"/>
      <c r="D100" s="425"/>
      <c r="E100" s="425"/>
      <c r="F100" s="425"/>
      <c r="G100" s="425"/>
      <c r="H100" s="425"/>
      <c r="I100" s="425"/>
      <c r="J100" s="425"/>
      <c r="K100" s="425"/>
      <c r="L100" s="181"/>
    </row>
    <row r="101" spans="1:5" s="83" customFormat="1" ht="27" customHeight="1">
      <c r="A101" s="426" t="s">
        <v>284</v>
      </c>
      <c r="B101" s="427"/>
      <c r="C101" s="427"/>
      <c r="D101" s="427"/>
      <c r="E101" s="427"/>
    </row>
    <row r="102" spans="2:13" ht="12.75">
      <c r="B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2:13" ht="12.75">
      <c r="B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2:13" ht="12.75">
      <c r="B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</row>
    <row r="105" spans="2:13" ht="12.75">
      <c r="B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2:13" ht="12.75">
      <c r="B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</row>
    <row r="107" spans="2:13" ht="12.75">
      <c r="B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2:13" ht="12.75">
      <c r="B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2:13" ht="12.75">
      <c r="B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</row>
    <row r="110" spans="2:13" ht="12.75">
      <c r="B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2:13" ht="12.75">
      <c r="B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2:13" ht="12.75">
      <c r="B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2:13" ht="12.75">
      <c r="B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2:13" ht="12.75">
      <c r="B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2:13" ht="12.75">
      <c r="B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2:13" ht="12.75">
      <c r="B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2:13" ht="12.75">
      <c r="B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2:13" ht="12.75">
      <c r="B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2:13" ht="12.75">
      <c r="B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2:13" ht="12.75">
      <c r="B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</row>
    <row r="121" spans="2:13" ht="12.75">
      <c r="B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</row>
    <row r="122" spans="2:13" ht="12.75">
      <c r="B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2:13" ht="12.75">
      <c r="B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</row>
    <row r="124" spans="2:13" ht="12.75">
      <c r="B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</row>
    <row r="125" spans="2:13" ht="12.75">
      <c r="B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2:13" ht="12.75">
      <c r="B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</row>
    <row r="127" spans="2:13" ht="12.75">
      <c r="B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2:13" ht="12.75">
      <c r="B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2:13" ht="12.75">
      <c r="B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2:13" ht="12.75">
      <c r="B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</row>
    <row r="131" spans="2:13" ht="12.75">
      <c r="B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2:13" ht="12.75">
      <c r="B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</row>
    <row r="133" spans="2:13" ht="12.75">
      <c r="B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</row>
    <row r="134" spans="2:13" ht="12.75">
      <c r="B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2:13" ht="12.75">
      <c r="B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2:13" ht="12.75">
      <c r="B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</row>
    <row r="137" spans="2:13" ht="12.75">
      <c r="B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</row>
  </sheetData>
  <sheetProtection password="CF7A" sheet="1" objects="1" scenarios="1"/>
  <protectedRanges>
    <protectedRange sqref="E52 H52 K52" name="Range7"/>
    <protectedRange sqref="F96:F98 H98 E98 K88 I96:I98 H88 K90:K91 H90:H91 E90:E91 F93:F94 I93:I94 L93:L94 L96:L98 K98 E88" name="Range4"/>
    <protectedRange sqref="K56 H56 E56 L58 I58 F58 K46:K49 H46:H49 E46:E49 F54 I54 L54" name="Range2"/>
    <protectedRange sqref="H23 E23 K23" name="Range1"/>
    <protectedRange sqref="K42:K43 K60 H80:H82 I67:I68 L67:L68 H62:H65 L71 I71 F71 E62:E65 E73 K73 H73 E75:E78 H75:H78 K75:K78 F67:F68 K80:K82 H18 K18 E18 K22 K24:K39 E87 E42:E43 H42:H43 K62:K65 E60 H60 E80:E82 E84:E85 H84:H85 K84:K85 H87 K87 E24:E39 H24:H39 E15:E16 H15:H16 K15:K16 E22 H22" name="Range3"/>
    <protectedRange sqref="E4:F4 E1" name="Range8"/>
  </protectedRanges>
  <mergeCells count="11">
    <mergeCell ref="A101:E101"/>
    <mergeCell ref="G9:G10"/>
    <mergeCell ref="J9:J10"/>
    <mergeCell ref="A9:A10"/>
    <mergeCell ref="B9:B10"/>
    <mergeCell ref="C9:C10"/>
    <mergeCell ref="D9:D10"/>
    <mergeCell ref="D8:F8"/>
    <mergeCell ref="G8:I8"/>
    <mergeCell ref="J8:L8"/>
    <mergeCell ref="A100:K100"/>
  </mergeCells>
  <printOptions/>
  <pageMargins left="0.5905511811023623" right="0.2362204724409449" top="0.1968503937007874" bottom="0.1968503937007874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6"/>
  <sheetViews>
    <sheetView zoomScalePageLayoutView="0" workbookViewId="0" topLeftCell="A1">
      <selection activeCell="A1" sqref="A1:P316"/>
    </sheetView>
  </sheetViews>
  <sheetFormatPr defaultColWidth="9.140625" defaultRowHeight="12.75"/>
  <cols>
    <col min="1" max="1" width="5.140625" style="5" customWidth="1"/>
    <col min="2" max="2" width="5.421875" style="6" customWidth="1"/>
    <col min="3" max="3" width="5.7109375" style="7" customWidth="1"/>
    <col min="4" max="4" width="5.7109375" style="8" customWidth="1"/>
    <col min="5" max="5" width="52.00390625" style="13" customWidth="1"/>
    <col min="6" max="6" width="14.8515625" style="9" customWidth="1"/>
    <col min="7" max="8" width="16.7109375" style="9" customWidth="1"/>
    <col min="9" max="9" width="16.00390625" style="9" customWidth="1"/>
    <col min="10" max="11" width="14.421875" style="9" customWidth="1"/>
    <col min="12" max="12" width="13.7109375" style="9" customWidth="1"/>
    <col min="13" max="13" width="16.57421875" style="9" customWidth="1"/>
    <col min="14" max="14" width="15.140625" style="9" customWidth="1"/>
    <col min="15" max="16384" width="9.140625" style="9" customWidth="1"/>
  </cols>
  <sheetData>
    <row r="1" spans="1:14" s="1" customFormat="1" ht="12.75">
      <c r="A1" s="181"/>
      <c r="B1" s="181"/>
      <c r="C1" s="181"/>
      <c r="D1" s="181"/>
      <c r="E1" s="181"/>
      <c r="F1" s="229" t="s">
        <v>224</v>
      </c>
      <c r="G1" s="181"/>
      <c r="H1" s="181"/>
      <c r="I1" s="181"/>
      <c r="J1" s="181"/>
      <c r="K1" s="181"/>
      <c r="L1" s="181"/>
      <c r="M1" s="181"/>
      <c r="N1" s="181" t="s">
        <v>93</v>
      </c>
    </row>
    <row r="2" spans="1:14" s="1" customFormat="1" ht="15">
      <c r="A2" s="378"/>
      <c r="B2" s="378"/>
      <c r="C2" s="378"/>
      <c r="D2" s="378"/>
      <c r="E2" s="378"/>
      <c r="F2" s="378"/>
      <c r="G2" s="378"/>
      <c r="H2" s="387" t="s">
        <v>736</v>
      </c>
      <c r="I2" s="378"/>
      <c r="J2" s="378"/>
      <c r="K2" s="378"/>
      <c r="L2" s="378"/>
      <c r="M2" s="181"/>
      <c r="N2" s="181"/>
    </row>
    <row r="3" spans="1:14" s="1" customFormat="1" ht="15">
      <c r="A3" s="379"/>
      <c r="B3" s="379"/>
      <c r="C3" s="379"/>
      <c r="D3" s="379"/>
      <c r="E3" s="379"/>
      <c r="F3" s="379" t="s">
        <v>480</v>
      </c>
      <c r="G3" s="379"/>
      <c r="H3" s="379"/>
      <c r="I3" s="379"/>
      <c r="J3" s="379"/>
      <c r="K3" s="379"/>
      <c r="L3" s="379"/>
      <c r="M3" s="181"/>
      <c r="N3" s="181"/>
    </row>
    <row r="4" spans="1:14" s="1" customFormat="1" ht="12.75">
      <c r="A4" s="380"/>
      <c r="B4" s="380"/>
      <c r="C4" s="380"/>
      <c r="D4" s="380"/>
      <c r="E4" s="380"/>
      <c r="F4" s="388" t="s">
        <v>15</v>
      </c>
      <c r="G4" s="389">
        <v>41276</v>
      </c>
      <c r="H4" s="389">
        <v>41639</v>
      </c>
      <c r="I4" s="380" t="s">
        <v>16</v>
      </c>
      <c r="J4" s="380"/>
      <c r="K4" s="380"/>
      <c r="L4" s="380"/>
      <c r="M4" s="181"/>
      <c r="N4" s="181"/>
    </row>
    <row r="5" spans="1:14" s="1" customFormat="1" ht="12.75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181"/>
      <c r="N5" s="181"/>
    </row>
    <row r="6" spans="1:14" s="1" customFormat="1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390"/>
      <c r="M6" s="181"/>
      <c r="N6" s="181" t="s">
        <v>481</v>
      </c>
    </row>
    <row r="7" spans="1:13" ht="15.75" customHeight="1" thickBot="1">
      <c r="A7" s="26"/>
      <c r="B7" s="28"/>
      <c r="C7" s="29"/>
      <c r="D7" s="29"/>
      <c r="E7" s="30"/>
      <c r="F7" s="26"/>
      <c r="L7" s="41"/>
      <c r="M7" s="43"/>
    </row>
    <row r="8" spans="1:14" ht="45.75" customHeight="1" thickBot="1">
      <c r="A8" s="447" t="s">
        <v>389</v>
      </c>
      <c r="B8" s="432" t="s">
        <v>89</v>
      </c>
      <c r="C8" s="435" t="s">
        <v>607</v>
      </c>
      <c r="D8" s="435" t="s">
        <v>608</v>
      </c>
      <c r="E8" s="444" t="s">
        <v>390</v>
      </c>
      <c r="F8" s="438" t="s">
        <v>737</v>
      </c>
      <c r="G8" s="439"/>
      <c r="H8" s="440"/>
      <c r="I8" s="438" t="s">
        <v>738</v>
      </c>
      <c r="J8" s="439"/>
      <c r="K8" s="440"/>
      <c r="L8" s="441" t="s">
        <v>739</v>
      </c>
      <c r="M8" s="442"/>
      <c r="N8" s="443"/>
    </row>
    <row r="9" spans="1:14" s="10" customFormat="1" ht="26.25" customHeight="1">
      <c r="A9" s="448"/>
      <c r="B9" s="433"/>
      <c r="C9" s="436"/>
      <c r="D9" s="436"/>
      <c r="E9" s="445"/>
      <c r="F9" s="176" t="s">
        <v>740</v>
      </c>
      <c r="G9" s="183" t="s">
        <v>741</v>
      </c>
      <c r="H9" s="184"/>
      <c r="I9" s="176" t="s">
        <v>740</v>
      </c>
      <c r="J9" s="183" t="s">
        <v>741</v>
      </c>
      <c r="K9" s="184"/>
      <c r="L9" s="185" t="s">
        <v>740</v>
      </c>
      <c r="M9" s="183" t="s">
        <v>741</v>
      </c>
      <c r="N9" s="184"/>
    </row>
    <row r="10" spans="1:14" s="11" customFormat="1" ht="42.75" customHeight="1" thickBot="1">
      <c r="A10" s="449"/>
      <c r="B10" s="434"/>
      <c r="C10" s="437"/>
      <c r="D10" s="437"/>
      <c r="E10" s="446"/>
      <c r="F10" s="186" t="s">
        <v>744</v>
      </c>
      <c r="G10" s="187" t="s">
        <v>600</v>
      </c>
      <c r="H10" s="188" t="s">
        <v>601</v>
      </c>
      <c r="I10" s="186" t="s">
        <v>745</v>
      </c>
      <c r="J10" s="187" t="s">
        <v>600</v>
      </c>
      <c r="K10" s="188" t="s">
        <v>601</v>
      </c>
      <c r="L10" s="186" t="s">
        <v>746</v>
      </c>
      <c r="M10" s="187" t="s">
        <v>600</v>
      </c>
      <c r="N10" s="188" t="s">
        <v>601</v>
      </c>
    </row>
    <row r="11" spans="1:14" s="32" customFormat="1" ht="15.75" thickBot="1">
      <c r="A11" s="98">
        <v>1</v>
      </c>
      <c r="B11" s="99">
        <v>2</v>
      </c>
      <c r="C11" s="99">
        <v>3</v>
      </c>
      <c r="D11" s="100">
        <v>4</v>
      </c>
      <c r="E11" s="101">
        <v>5</v>
      </c>
      <c r="F11" s="189">
        <v>6</v>
      </c>
      <c r="G11" s="190">
        <v>7</v>
      </c>
      <c r="H11" s="191">
        <v>8</v>
      </c>
      <c r="I11" s="189">
        <v>9</v>
      </c>
      <c r="J11" s="190">
        <v>10</v>
      </c>
      <c r="K11" s="191">
        <v>11</v>
      </c>
      <c r="L11" s="189">
        <v>12</v>
      </c>
      <c r="M11" s="190">
        <v>13</v>
      </c>
      <c r="N11" s="191">
        <v>14</v>
      </c>
    </row>
    <row r="12" spans="1:14" s="36" customFormat="1" ht="36.75" thickBot="1">
      <c r="A12" s="82">
        <v>2000</v>
      </c>
      <c r="B12" s="329" t="s">
        <v>609</v>
      </c>
      <c r="C12" s="330" t="s">
        <v>610</v>
      </c>
      <c r="D12" s="331" t="s">
        <v>610</v>
      </c>
      <c r="E12" s="332" t="s">
        <v>98</v>
      </c>
      <c r="F12" s="196">
        <f aca="true" t="shared" si="0" ref="F12:N12">SUM(F13,F48,F65,F91,F144,F164,F184,F213,F243,F274,F306)</f>
        <v>2872924.2026999993</v>
      </c>
      <c r="G12" s="196">
        <f t="shared" si="0"/>
        <v>2872924.2019999996</v>
      </c>
      <c r="H12" s="196">
        <f t="shared" si="0"/>
        <v>215100.0007</v>
      </c>
      <c r="I12" s="196">
        <f t="shared" si="0"/>
        <v>3041372.2618</v>
      </c>
      <c r="J12" s="196">
        <f t="shared" si="0"/>
        <v>2965646.1012</v>
      </c>
      <c r="K12" s="196">
        <f t="shared" si="0"/>
        <v>290826.1606</v>
      </c>
      <c r="L12" s="196">
        <f t="shared" si="0"/>
        <v>2880903.1788000003</v>
      </c>
      <c r="M12" s="196">
        <f t="shared" si="0"/>
        <v>2806051.6736000003</v>
      </c>
      <c r="N12" s="196">
        <f t="shared" si="0"/>
        <v>289951.5052</v>
      </c>
    </row>
    <row r="13" spans="1:14" s="35" customFormat="1" ht="64.5" customHeight="1">
      <c r="A13" s="37">
        <v>2100</v>
      </c>
      <c r="B13" s="16" t="s">
        <v>428</v>
      </c>
      <c r="C13" s="333" t="s">
        <v>374</v>
      </c>
      <c r="D13" s="334" t="s">
        <v>374</v>
      </c>
      <c r="E13" s="335" t="s">
        <v>101</v>
      </c>
      <c r="F13" s="171">
        <f aca="true" t="shared" si="1" ref="F13:N13">SUM(F15,F20,F24,F29,F32,F35,F38,F41)</f>
        <v>1064337.7007000002</v>
      </c>
      <c r="G13" s="171">
        <f t="shared" si="1"/>
        <v>896437.7002999999</v>
      </c>
      <c r="H13" s="171">
        <f t="shared" si="1"/>
        <v>167900.0004</v>
      </c>
      <c r="I13" s="171">
        <f t="shared" si="1"/>
        <v>1009242.1006999998</v>
      </c>
      <c r="J13" s="171">
        <f t="shared" si="1"/>
        <v>870603.5002999998</v>
      </c>
      <c r="K13" s="171">
        <f t="shared" si="1"/>
        <v>138638.6004</v>
      </c>
      <c r="L13" s="171">
        <f t="shared" si="1"/>
        <v>884223.6862000001</v>
      </c>
      <c r="M13" s="171">
        <f t="shared" si="1"/>
        <v>758321.6340000001</v>
      </c>
      <c r="N13" s="171">
        <f t="shared" si="1"/>
        <v>125902.0522</v>
      </c>
    </row>
    <row r="14" spans="1:14" ht="18" customHeight="1">
      <c r="A14" s="37"/>
      <c r="B14" s="16"/>
      <c r="C14" s="333"/>
      <c r="D14" s="334"/>
      <c r="E14" s="314" t="s">
        <v>319</v>
      </c>
      <c r="F14" s="171"/>
      <c r="G14" s="315"/>
      <c r="H14" s="316"/>
      <c r="I14" s="171"/>
      <c r="J14" s="315"/>
      <c r="K14" s="316"/>
      <c r="L14" s="171"/>
      <c r="M14" s="315"/>
      <c r="N14" s="316"/>
    </row>
    <row r="15" spans="1:14" s="12" customFormat="1" ht="51.75" customHeight="1">
      <c r="A15" s="34">
        <v>2110</v>
      </c>
      <c r="B15" s="16" t="s">
        <v>428</v>
      </c>
      <c r="C15" s="72" t="s">
        <v>375</v>
      </c>
      <c r="D15" s="73" t="s">
        <v>374</v>
      </c>
      <c r="E15" s="314" t="s">
        <v>95</v>
      </c>
      <c r="F15" s="172">
        <f>SUM(F17:F19)</f>
        <v>1043932.6005000001</v>
      </c>
      <c r="G15" s="172">
        <f aca="true" t="shared" si="2" ref="G15:N15">SUM(G17:G19)</f>
        <v>881532.6001</v>
      </c>
      <c r="H15" s="172">
        <f t="shared" si="2"/>
        <v>162400.0004</v>
      </c>
      <c r="I15" s="172">
        <f t="shared" si="2"/>
        <v>975173.0005</v>
      </c>
      <c r="J15" s="172">
        <f t="shared" si="2"/>
        <v>846334.4001</v>
      </c>
      <c r="K15" s="172">
        <f t="shared" si="2"/>
        <v>128838.6004</v>
      </c>
      <c r="L15" s="172">
        <f t="shared" si="2"/>
        <v>857564.5402</v>
      </c>
      <c r="M15" s="172">
        <f t="shared" si="2"/>
        <v>734671.488</v>
      </c>
      <c r="N15" s="172">
        <f t="shared" si="2"/>
        <v>122893.0522</v>
      </c>
    </row>
    <row r="16" spans="1:14" s="12" customFormat="1" ht="12" customHeight="1">
      <c r="A16" s="34"/>
      <c r="B16" s="16"/>
      <c r="C16" s="72"/>
      <c r="D16" s="73"/>
      <c r="E16" s="314" t="s">
        <v>320</v>
      </c>
      <c r="F16" s="172"/>
      <c r="G16" s="321"/>
      <c r="H16" s="322"/>
      <c r="I16" s="172"/>
      <c r="J16" s="321"/>
      <c r="K16" s="322"/>
      <c r="L16" s="172"/>
      <c r="M16" s="321"/>
      <c r="N16" s="322"/>
    </row>
    <row r="17" spans="1:14" ht="19.5" customHeight="1" thickBot="1">
      <c r="A17" s="34">
        <v>2111</v>
      </c>
      <c r="B17" s="16" t="s">
        <v>428</v>
      </c>
      <c r="C17" s="72" t="s">
        <v>375</v>
      </c>
      <c r="D17" s="73" t="s">
        <v>375</v>
      </c>
      <c r="E17" s="314" t="s">
        <v>96</v>
      </c>
      <c r="F17" s="317">
        <f>SUM(G17:H17)</f>
        <v>1043932.6005000001</v>
      </c>
      <c r="G17" s="318">
        <v>881532.6001</v>
      </c>
      <c r="H17" s="319">
        <v>162400.0004</v>
      </c>
      <c r="I17" s="317">
        <f>SUM(J17:K17)</f>
        <v>975173.0005</v>
      </c>
      <c r="J17" s="318">
        <v>846334.4001</v>
      </c>
      <c r="K17" s="319">
        <v>128838.6004</v>
      </c>
      <c r="L17" s="317">
        <f>SUM(M17:N17)</f>
        <v>857564.5402</v>
      </c>
      <c r="M17" s="318">
        <v>734671.488</v>
      </c>
      <c r="N17" s="319">
        <v>122893.0522</v>
      </c>
    </row>
    <row r="18" spans="1:14" ht="23.25" customHeight="1" thickBot="1">
      <c r="A18" s="34">
        <v>2112</v>
      </c>
      <c r="B18" s="16" t="s">
        <v>428</v>
      </c>
      <c r="C18" s="72" t="s">
        <v>375</v>
      </c>
      <c r="D18" s="73" t="s">
        <v>376</v>
      </c>
      <c r="E18" s="314" t="s">
        <v>611</v>
      </c>
      <c r="F18" s="317">
        <f>SUM(G18:H18)</f>
        <v>0</v>
      </c>
      <c r="G18" s="318">
        <v>0</v>
      </c>
      <c r="H18" s="319">
        <v>0</v>
      </c>
      <c r="I18" s="317">
        <f>SUM(J18:K18)</f>
        <v>0</v>
      </c>
      <c r="J18" s="318">
        <v>0</v>
      </c>
      <c r="K18" s="319">
        <v>0</v>
      </c>
      <c r="L18" s="317">
        <f>SUM(M18:N18)</f>
        <v>0</v>
      </c>
      <c r="M18" s="318">
        <v>0</v>
      </c>
      <c r="N18" s="319">
        <v>0</v>
      </c>
    </row>
    <row r="19" spans="1:14" ht="18.75" customHeight="1" thickBot="1">
      <c r="A19" s="34">
        <v>2113</v>
      </c>
      <c r="B19" s="16" t="s">
        <v>428</v>
      </c>
      <c r="C19" s="72" t="s">
        <v>375</v>
      </c>
      <c r="D19" s="73" t="s">
        <v>190</v>
      </c>
      <c r="E19" s="314" t="s">
        <v>612</v>
      </c>
      <c r="F19" s="317">
        <f>SUM(G19:H19)</f>
        <v>0</v>
      </c>
      <c r="G19" s="318">
        <v>0</v>
      </c>
      <c r="H19" s="319">
        <v>0</v>
      </c>
      <c r="I19" s="317">
        <f>SUM(J19:K19)</f>
        <v>0</v>
      </c>
      <c r="J19" s="318">
        <v>0</v>
      </c>
      <c r="K19" s="319">
        <v>0</v>
      </c>
      <c r="L19" s="317">
        <f>SUM(M19:N19)</f>
        <v>0</v>
      </c>
      <c r="M19" s="318">
        <v>0</v>
      </c>
      <c r="N19" s="319">
        <v>0</v>
      </c>
    </row>
    <row r="20" spans="1:14" ht="18.75" customHeight="1">
      <c r="A20" s="34">
        <v>2120</v>
      </c>
      <c r="B20" s="16" t="s">
        <v>428</v>
      </c>
      <c r="C20" s="72" t="s">
        <v>376</v>
      </c>
      <c r="D20" s="73" t="s">
        <v>374</v>
      </c>
      <c r="E20" s="314" t="s">
        <v>615</v>
      </c>
      <c r="F20" s="172">
        <f>SUM(F22:F23)</f>
        <v>0</v>
      </c>
      <c r="G20" s="172">
        <f aca="true" t="shared" si="3" ref="G20:N20">SUM(G22:G23)</f>
        <v>0</v>
      </c>
      <c r="H20" s="172">
        <f t="shared" si="3"/>
        <v>0</v>
      </c>
      <c r="I20" s="172">
        <f t="shared" si="3"/>
        <v>0</v>
      </c>
      <c r="J20" s="172">
        <f t="shared" si="3"/>
        <v>0</v>
      </c>
      <c r="K20" s="172">
        <f t="shared" si="3"/>
        <v>0</v>
      </c>
      <c r="L20" s="172">
        <f t="shared" si="3"/>
        <v>0</v>
      </c>
      <c r="M20" s="172">
        <f t="shared" si="3"/>
        <v>0</v>
      </c>
      <c r="N20" s="172">
        <f t="shared" si="3"/>
        <v>0</v>
      </c>
    </row>
    <row r="21" spans="1:14" s="12" customFormat="1" ht="12" customHeight="1">
      <c r="A21" s="34"/>
      <c r="B21" s="16"/>
      <c r="C21" s="72"/>
      <c r="D21" s="73"/>
      <c r="E21" s="314" t="s">
        <v>320</v>
      </c>
      <c r="F21" s="172"/>
      <c r="G21" s="321"/>
      <c r="H21" s="322"/>
      <c r="I21" s="172"/>
      <c r="J21" s="321"/>
      <c r="K21" s="322"/>
      <c r="L21" s="172"/>
      <c r="M21" s="321"/>
      <c r="N21" s="322"/>
    </row>
    <row r="22" spans="1:14" ht="16.5" customHeight="1" thickBot="1">
      <c r="A22" s="34">
        <v>2121</v>
      </c>
      <c r="B22" s="16" t="s">
        <v>428</v>
      </c>
      <c r="C22" s="72" t="s">
        <v>376</v>
      </c>
      <c r="D22" s="73" t="s">
        <v>375</v>
      </c>
      <c r="E22" s="314" t="s">
        <v>97</v>
      </c>
      <c r="F22" s="317">
        <f>SUM(G22:H22)</f>
        <v>0</v>
      </c>
      <c r="G22" s="318">
        <v>0</v>
      </c>
      <c r="H22" s="319">
        <v>0</v>
      </c>
      <c r="I22" s="317">
        <f>SUM(J22:K22)</f>
        <v>0</v>
      </c>
      <c r="J22" s="318">
        <v>0</v>
      </c>
      <c r="K22" s="319">
        <v>0</v>
      </c>
      <c r="L22" s="317">
        <f>SUM(M22:N22)</f>
        <v>0</v>
      </c>
      <c r="M22" s="318">
        <v>0</v>
      </c>
      <c r="N22" s="319">
        <v>0</v>
      </c>
    </row>
    <row r="23" spans="1:14" ht="24.75" customHeight="1" thickBot="1">
      <c r="A23" s="34">
        <v>2122</v>
      </c>
      <c r="B23" s="16" t="s">
        <v>428</v>
      </c>
      <c r="C23" s="72" t="s">
        <v>376</v>
      </c>
      <c r="D23" s="73" t="s">
        <v>376</v>
      </c>
      <c r="E23" s="314" t="s">
        <v>616</v>
      </c>
      <c r="F23" s="317">
        <f>SUM(G23:H23)</f>
        <v>0</v>
      </c>
      <c r="G23" s="318">
        <v>0</v>
      </c>
      <c r="H23" s="319">
        <v>0</v>
      </c>
      <c r="I23" s="317">
        <f>SUM(J23:K23)</f>
        <v>0</v>
      </c>
      <c r="J23" s="318">
        <v>0</v>
      </c>
      <c r="K23" s="319">
        <v>0</v>
      </c>
      <c r="L23" s="317">
        <f>SUM(M23:N23)</f>
        <v>0</v>
      </c>
      <c r="M23" s="318">
        <v>0</v>
      </c>
      <c r="N23" s="319">
        <v>0</v>
      </c>
    </row>
    <row r="24" spans="1:14" ht="18" customHeight="1">
      <c r="A24" s="34">
        <v>2130</v>
      </c>
      <c r="B24" s="16" t="s">
        <v>428</v>
      </c>
      <c r="C24" s="72" t="s">
        <v>190</v>
      </c>
      <c r="D24" s="73" t="s">
        <v>374</v>
      </c>
      <c r="E24" s="314" t="s">
        <v>617</v>
      </c>
      <c r="F24" s="172">
        <f>SUM(F26:F28)</f>
        <v>5255.1</v>
      </c>
      <c r="G24" s="172">
        <f aca="true" t="shared" si="4" ref="G24:N24">SUM(G26:G28)</f>
        <v>5255.1</v>
      </c>
      <c r="H24" s="172">
        <f t="shared" si="4"/>
        <v>0</v>
      </c>
      <c r="I24" s="172">
        <f t="shared" si="4"/>
        <v>5549.1</v>
      </c>
      <c r="J24" s="172">
        <f t="shared" si="4"/>
        <v>5549.1</v>
      </c>
      <c r="K24" s="172">
        <f t="shared" si="4"/>
        <v>0</v>
      </c>
      <c r="L24" s="172">
        <f t="shared" si="4"/>
        <v>5244.604</v>
      </c>
      <c r="M24" s="172">
        <f t="shared" si="4"/>
        <v>5244.604</v>
      </c>
      <c r="N24" s="172">
        <f t="shared" si="4"/>
        <v>0</v>
      </c>
    </row>
    <row r="25" spans="1:14" s="12" customFormat="1" ht="10.5" customHeight="1">
      <c r="A25" s="34"/>
      <c r="B25" s="16"/>
      <c r="C25" s="72"/>
      <c r="D25" s="73"/>
      <c r="E25" s="314" t="s">
        <v>320</v>
      </c>
      <c r="F25" s="172"/>
      <c r="G25" s="321"/>
      <c r="H25" s="322"/>
      <c r="I25" s="172"/>
      <c r="J25" s="321"/>
      <c r="K25" s="322"/>
      <c r="L25" s="172"/>
      <c r="M25" s="321"/>
      <c r="N25" s="322"/>
    </row>
    <row r="26" spans="1:14" ht="31.5" customHeight="1" thickBot="1">
      <c r="A26" s="34">
        <v>2131</v>
      </c>
      <c r="B26" s="16" t="s">
        <v>428</v>
      </c>
      <c r="C26" s="72" t="s">
        <v>190</v>
      </c>
      <c r="D26" s="73" t="s">
        <v>375</v>
      </c>
      <c r="E26" s="314" t="s">
        <v>618</v>
      </c>
      <c r="F26" s="317">
        <f>SUM(G26:H26)</f>
        <v>0</v>
      </c>
      <c r="G26" s="318">
        <v>0</v>
      </c>
      <c r="H26" s="319">
        <v>0</v>
      </c>
      <c r="I26" s="317">
        <f>SUM(J26:K26)</f>
        <v>0</v>
      </c>
      <c r="J26" s="318">
        <v>0</v>
      </c>
      <c r="K26" s="319">
        <v>0</v>
      </c>
      <c r="L26" s="317">
        <f>SUM(M26:N26)</f>
        <v>0</v>
      </c>
      <c r="M26" s="318">
        <v>0</v>
      </c>
      <c r="N26" s="319">
        <v>0</v>
      </c>
    </row>
    <row r="27" spans="1:14" ht="14.25" customHeight="1" thickBot="1">
      <c r="A27" s="34">
        <v>2132</v>
      </c>
      <c r="B27" s="16" t="s">
        <v>428</v>
      </c>
      <c r="C27" s="72">
        <v>3</v>
      </c>
      <c r="D27" s="73">
        <v>2</v>
      </c>
      <c r="E27" s="314" t="s">
        <v>619</v>
      </c>
      <c r="F27" s="317">
        <f>SUM(G27:H27)</f>
        <v>0</v>
      </c>
      <c r="G27" s="318">
        <v>0</v>
      </c>
      <c r="H27" s="319">
        <v>0</v>
      </c>
      <c r="I27" s="317">
        <f>SUM(J27:K27)</f>
        <v>0</v>
      </c>
      <c r="J27" s="318">
        <v>0</v>
      </c>
      <c r="K27" s="319">
        <v>0</v>
      </c>
      <c r="L27" s="317">
        <f>SUM(M27:N27)</f>
        <v>0</v>
      </c>
      <c r="M27" s="318">
        <v>0</v>
      </c>
      <c r="N27" s="319">
        <v>0</v>
      </c>
    </row>
    <row r="28" spans="1:14" ht="20.25" customHeight="1" thickBot="1">
      <c r="A28" s="34">
        <v>2133</v>
      </c>
      <c r="B28" s="16" t="s">
        <v>428</v>
      </c>
      <c r="C28" s="72">
        <v>3</v>
      </c>
      <c r="D28" s="73">
        <v>3</v>
      </c>
      <c r="E28" s="314" t="s">
        <v>620</v>
      </c>
      <c r="F28" s="317">
        <f>SUM(G28:H28)</f>
        <v>5255.1</v>
      </c>
      <c r="G28" s="318">
        <v>5255.1</v>
      </c>
      <c r="H28" s="319">
        <v>0</v>
      </c>
      <c r="I28" s="317">
        <f>SUM(J28:K28)</f>
        <v>5549.1</v>
      </c>
      <c r="J28" s="318">
        <v>5549.1</v>
      </c>
      <c r="K28" s="319">
        <v>0</v>
      </c>
      <c r="L28" s="317">
        <f>SUM(M28:N28)</f>
        <v>5244.604</v>
      </c>
      <c r="M28" s="318">
        <v>5244.604</v>
      </c>
      <c r="N28" s="319">
        <v>0</v>
      </c>
    </row>
    <row r="29" spans="1:14" ht="12.75" customHeight="1">
      <c r="A29" s="34">
        <v>2140</v>
      </c>
      <c r="B29" s="16" t="s">
        <v>428</v>
      </c>
      <c r="C29" s="72">
        <v>4</v>
      </c>
      <c r="D29" s="73">
        <v>0</v>
      </c>
      <c r="E29" s="314" t="s">
        <v>621</v>
      </c>
      <c r="F29" s="172">
        <f>SUM(F31)</f>
        <v>0</v>
      </c>
      <c r="G29" s="172">
        <f aca="true" t="shared" si="5" ref="G29:N29">SUM(G31)</f>
        <v>0</v>
      </c>
      <c r="H29" s="172">
        <f t="shared" si="5"/>
        <v>0</v>
      </c>
      <c r="I29" s="172">
        <f t="shared" si="5"/>
        <v>0</v>
      </c>
      <c r="J29" s="172">
        <f t="shared" si="5"/>
        <v>0</v>
      </c>
      <c r="K29" s="172">
        <f t="shared" si="5"/>
        <v>0</v>
      </c>
      <c r="L29" s="172">
        <f t="shared" si="5"/>
        <v>0</v>
      </c>
      <c r="M29" s="172">
        <f t="shared" si="5"/>
        <v>0</v>
      </c>
      <c r="N29" s="172">
        <f t="shared" si="5"/>
        <v>0</v>
      </c>
    </row>
    <row r="30" spans="1:14" s="12" customFormat="1" ht="10.5" customHeight="1">
      <c r="A30" s="34"/>
      <c r="B30" s="16"/>
      <c r="C30" s="72"/>
      <c r="D30" s="73"/>
      <c r="E30" s="314" t="s">
        <v>320</v>
      </c>
      <c r="F30" s="173"/>
      <c r="G30" s="173"/>
      <c r="H30" s="173"/>
      <c r="I30" s="173"/>
      <c r="J30" s="173"/>
      <c r="K30" s="173"/>
      <c r="L30" s="173"/>
      <c r="M30" s="173"/>
      <c r="N30" s="173"/>
    </row>
    <row r="31" spans="1:14" ht="17.25" customHeight="1" thickBot="1">
      <c r="A31" s="34">
        <v>2141</v>
      </c>
      <c r="B31" s="16" t="s">
        <v>428</v>
      </c>
      <c r="C31" s="72">
        <v>4</v>
      </c>
      <c r="D31" s="73">
        <v>1</v>
      </c>
      <c r="E31" s="314" t="s">
        <v>622</v>
      </c>
      <c r="F31" s="317">
        <f>SUM(G31:H31)</f>
        <v>0</v>
      </c>
      <c r="G31" s="318">
        <v>0</v>
      </c>
      <c r="H31" s="319">
        <v>0</v>
      </c>
      <c r="I31" s="317">
        <f>SUM(J31:K31)</f>
        <v>0</v>
      </c>
      <c r="J31" s="318">
        <v>0</v>
      </c>
      <c r="K31" s="319">
        <v>0</v>
      </c>
      <c r="L31" s="317">
        <f>SUM(M31:N31)</f>
        <v>0</v>
      </c>
      <c r="M31" s="318">
        <v>0</v>
      </c>
      <c r="N31" s="319">
        <v>0</v>
      </c>
    </row>
    <row r="32" spans="1:14" ht="24.75" customHeight="1">
      <c r="A32" s="34">
        <v>2150</v>
      </c>
      <c r="B32" s="16" t="s">
        <v>428</v>
      </c>
      <c r="C32" s="72">
        <v>5</v>
      </c>
      <c r="D32" s="73">
        <v>0</v>
      </c>
      <c r="E32" s="314" t="s">
        <v>623</v>
      </c>
      <c r="F32" s="172">
        <f>SUM(F34)</f>
        <v>5500.0001</v>
      </c>
      <c r="G32" s="172">
        <f aca="true" t="shared" si="6" ref="G32:N32">SUM(G34)</f>
        <v>0.0001</v>
      </c>
      <c r="H32" s="172">
        <f t="shared" si="6"/>
        <v>5500</v>
      </c>
      <c r="I32" s="172">
        <f t="shared" si="6"/>
        <v>16300.000100000001</v>
      </c>
      <c r="J32" s="172">
        <f t="shared" si="6"/>
        <v>6500.0001</v>
      </c>
      <c r="K32" s="172">
        <f t="shared" si="6"/>
        <v>9800</v>
      </c>
      <c r="L32" s="172">
        <f t="shared" si="6"/>
        <v>9479.4</v>
      </c>
      <c r="M32" s="172">
        <f t="shared" si="6"/>
        <v>6470.4</v>
      </c>
      <c r="N32" s="172">
        <f t="shared" si="6"/>
        <v>3009</v>
      </c>
    </row>
    <row r="33" spans="1:14" s="12" customFormat="1" ht="10.5" customHeight="1">
      <c r="A33" s="34"/>
      <c r="B33" s="16"/>
      <c r="C33" s="72"/>
      <c r="D33" s="73"/>
      <c r="E33" s="314" t="s">
        <v>320</v>
      </c>
      <c r="F33" s="173"/>
      <c r="G33" s="173"/>
      <c r="H33" s="173"/>
      <c r="I33" s="173"/>
      <c r="J33" s="173"/>
      <c r="K33" s="173"/>
      <c r="L33" s="173"/>
      <c r="M33" s="173"/>
      <c r="N33" s="173"/>
    </row>
    <row r="34" spans="1:14" ht="27.75" customHeight="1" thickBot="1">
      <c r="A34" s="34">
        <v>2151</v>
      </c>
      <c r="B34" s="16" t="s">
        <v>428</v>
      </c>
      <c r="C34" s="72">
        <v>5</v>
      </c>
      <c r="D34" s="73">
        <v>1</v>
      </c>
      <c r="E34" s="314" t="s">
        <v>624</v>
      </c>
      <c r="F34" s="317">
        <f>SUM(G34:H34)</f>
        <v>5500.0001</v>
      </c>
      <c r="G34" s="318">
        <v>0.0001</v>
      </c>
      <c r="H34" s="319">
        <v>5500</v>
      </c>
      <c r="I34" s="317">
        <f>SUM(J34:K34)</f>
        <v>16300.000100000001</v>
      </c>
      <c r="J34" s="318">
        <v>6500.0001</v>
      </c>
      <c r="K34" s="319">
        <v>9800</v>
      </c>
      <c r="L34" s="317">
        <f>SUM(M34:N34)</f>
        <v>9479.4</v>
      </c>
      <c r="M34" s="318">
        <v>6470.4</v>
      </c>
      <c r="N34" s="319">
        <v>3009</v>
      </c>
    </row>
    <row r="35" spans="1:14" ht="26.25" customHeight="1">
      <c r="A35" s="34">
        <v>2160</v>
      </c>
      <c r="B35" s="16" t="s">
        <v>428</v>
      </c>
      <c r="C35" s="72">
        <v>6</v>
      </c>
      <c r="D35" s="73">
        <v>0</v>
      </c>
      <c r="E35" s="314" t="s">
        <v>625</v>
      </c>
      <c r="F35" s="172">
        <f>SUM(F37)</f>
        <v>9650.0001</v>
      </c>
      <c r="G35" s="172">
        <f aca="true" t="shared" si="7" ref="G35:N35">SUM(G37)</f>
        <v>9650.0001</v>
      </c>
      <c r="H35" s="172">
        <f t="shared" si="7"/>
        <v>0</v>
      </c>
      <c r="I35" s="172">
        <f t="shared" si="7"/>
        <v>12220.0001</v>
      </c>
      <c r="J35" s="172">
        <f t="shared" si="7"/>
        <v>12220.0001</v>
      </c>
      <c r="K35" s="172">
        <f t="shared" si="7"/>
        <v>0</v>
      </c>
      <c r="L35" s="172">
        <f t="shared" si="7"/>
        <v>11935.142</v>
      </c>
      <c r="M35" s="172">
        <f t="shared" si="7"/>
        <v>11935.142</v>
      </c>
      <c r="N35" s="172">
        <f t="shared" si="7"/>
        <v>0</v>
      </c>
    </row>
    <row r="36" spans="1:14" s="12" customFormat="1" ht="10.5" customHeight="1">
      <c r="A36" s="34"/>
      <c r="B36" s="16"/>
      <c r="C36" s="72"/>
      <c r="D36" s="73"/>
      <c r="E36" s="314" t="s">
        <v>320</v>
      </c>
      <c r="F36" s="173"/>
      <c r="G36" s="173"/>
      <c r="H36" s="173"/>
      <c r="I36" s="173"/>
      <c r="J36" s="173"/>
      <c r="K36" s="173"/>
      <c r="L36" s="173"/>
      <c r="M36" s="173"/>
      <c r="N36" s="173"/>
    </row>
    <row r="37" spans="1:14" ht="28.5" customHeight="1" thickBot="1">
      <c r="A37" s="34">
        <v>2161</v>
      </c>
      <c r="B37" s="16" t="s">
        <v>428</v>
      </c>
      <c r="C37" s="72">
        <v>6</v>
      </c>
      <c r="D37" s="73">
        <v>1</v>
      </c>
      <c r="E37" s="314" t="s">
        <v>626</v>
      </c>
      <c r="F37" s="317">
        <f>SUM(G37:H37)</f>
        <v>9650.0001</v>
      </c>
      <c r="G37" s="318">
        <v>9650.0001</v>
      </c>
      <c r="H37" s="319">
        <v>0</v>
      </c>
      <c r="I37" s="317">
        <f>SUM(J37:K37)</f>
        <v>12220.0001</v>
      </c>
      <c r="J37" s="318">
        <v>12220.0001</v>
      </c>
      <c r="K37" s="319">
        <v>0</v>
      </c>
      <c r="L37" s="317">
        <f>SUM(M37:N37)</f>
        <v>11935.142</v>
      </c>
      <c r="M37" s="318">
        <v>11935.142</v>
      </c>
      <c r="N37" s="319">
        <v>0</v>
      </c>
    </row>
    <row r="38" spans="1:14" ht="15">
      <c r="A38" s="34">
        <v>2170</v>
      </c>
      <c r="B38" s="16" t="s">
        <v>428</v>
      </c>
      <c r="C38" s="72">
        <v>7</v>
      </c>
      <c r="D38" s="73">
        <v>0</v>
      </c>
      <c r="E38" s="314" t="s">
        <v>476</v>
      </c>
      <c r="F38" s="172">
        <f>SUM(F40)</f>
        <v>0</v>
      </c>
      <c r="G38" s="172">
        <f aca="true" t="shared" si="8" ref="G38:N38">SUM(G40)</f>
        <v>0</v>
      </c>
      <c r="H38" s="172">
        <f t="shared" si="8"/>
        <v>0</v>
      </c>
      <c r="I38" s="172">
        <f t="shared" si="8"/>
        <v>0</v>
      </c>
      <c r="J38" s="172">
        <f t="shared" si="8"/>
        <v>0</v>
      </c>
      <c r="K38" s="172">
        <f t="shared" si="8"/>
        <v>0</v>
      </c>
      <c r="L38" s="172">
        <f t="shared" si="8"/>
        <v>0</v>
      </c>
      <c r="M38" s="172">
        <f t="shared" si="8"/>
        <v>0</v>
      </c>
      <c r="N38" s="172">
        <f t="shared" si="8"/>
        <v>0</v>
      </c>
    </row>
    <row r="39" spans="1:14" s="12" customFormat="1" ht="10.5" customHeight="1">
      <c r="A39" s="34"/>
      <c r="B39" s="16"/>
      <c r="C39" s="72"/>
      <c r="D39" s="73"/>
      <c r="E39" s="314" t="s">
        <v>320</v>
      </c>
      <c r="F39" s="173"/>
      <c r="G39" s="173"/>
      <c r="H39" s="173"/>
      <c r="I39" s="173"/>
      <c r="J39" s="173"/>
      <c r="K39" s="173"/>
      <c r="L39" s="173"/>
      <c r="M39" s="173"/>
      <c r="N39" s="173"/>
    </row>
    <row r="40" spans="1:14" ht="15.75" thickBot="1">
      <c r="A40" s="34">
        <v>2171</v>
      </c>
      <c r="B40" s="16" t="s">
        <v>428</v>
      </c>
      <c r="C40" s="72">
        <v>7</v>
      </c>
      <c r="D40" s="73">
        <v>1</v>
      </c>
      <c r="E40" s="314" t="s">
        <v>476</v>
      </c>
      <c r="F40" s="317">
        <f>SUM(G40:H40)</f>
        <v>0</v>
      </c>
      <c r="G40" s="318">
        <v>0</v>
      </c>
      <c r="H40" s="319">
        <v>0</v>
      </c>
      <c r="I40" s="317">
        <f>SUM(J40:K40)</f>
        <v>0</v>
      </c>
      <c r="J40" s="318">
        <v>0</v>
      </c>
      <c r="K40" s="319">
        <v>0</v>
      </c>
      <c r="L40" s="317">
        <f>SUM(M40:N40)</f>
        <v>0</v>
      </c>
      <c r="M40" s="318">
        <v>0</v>
      </c>
      <c r="N40" s="319">
        <v>0</v>
      </c>
    </row>
    <row r="41" spans="1:14" ht="29.25" customHeight="1">
      <c r="A41" s="34">
        <v>2180</v>
      </c>
      <c r="B41" s="16" t="s">
        <v>428</v>
      </c>
      <c r="C41" s="72">
        <v>8</v>
      </c>
      <c r="D41" s="73">
        <v>0</v>
      </c>
      <c r="E41" s="314" t="s">
        <v>627</v>
      </c>
      <c r="F41" s="172">
        <f>SUM(F43)</f>
        <v>0</v>
      </c>
      <c r="G41" s="172">
        <f aca="true" t="shared" si="9" ref="G41:N41">SUM(G43)</f>
        <v>0</v>
      </c>
      <c r="H41" s="172">
        <f t="shared" si="9"/>
        <v>0</v>
      </c>
      <c r="I41" s="172">
        <f t="shared" si="9"/>
        <v>0</v>
      </c>
      <c r="J41" s="172">
        <f t="shared" si="9"/>
        <v>0</v>
      </c>
      <c r="K41" s="172">
        <f t="shared" si="9"/>
        <v>0</v>
      </c>
      <c r="L41" s="172">
        <f t="shared" si="9"/>
        <v>0</v>
      </c>
      <c r="M41" s="172">
        <f t="shared" si="9"/>
        <v>0</v>
      </c>
      <c r="N41" s="172">
        <f t="shared" si="9"/>
        <v>0</v>
      </c>
    </row>
    <row r="42" spans="1:14" s="12" customFormat="1" ht="18.75" customHeight="1">
      <c r="A42" s="34"/>
      <c r="B42" s="16"/>
      <c r="C42" s="72"/>
      <c r="D42" s="73"/>
      <c r="E42" s="314" t="s">
        <v>320</v>
      </c>
      <c r="F42" s="172"/>
      <c r="G42" s="321"/>
      <c r="H42" s="322"/>
      <c r="I42" s="172"/>
      <c r="J42" s="321"/>
      <c r="K42" s="322"/>
      <c r="L42" s="172"/>
      <c r="M42" s="321"/>
      <c r="N42" s="322"/>
    </row>
    <row r="43" spans="1:14" ht="28.5" customHeight="1">
      <c r="A43" s="34">
        <v>2181</v>
      </c>
      <c r="B43" s="16" t="s">
        <v>428</v>
      </c>
      <c r="C43" s="72">
        <v>8</v>
      </c>
      <c r="D43" s="73">
        <v>1</v>
      </c>
      <c r="E43" s="314" t="s">
        <v>627</v>
      </c>
      <c r="F43" s="172">
        <f>SUM(F45:F46)</f>
        <v>0</v>
      </c>
      <c r="G43" s="172">
        <f aca="true" t="shared" si="10" ref="G43:N43">SUM(G45:G46)</f>
        <v>0</v>
      </c>
      <c r="H43" s="172">
        <f t="shared" si="10"/>
        <v>0</v>
      </c>
      <c r="I43" s="172">
        <f t="shared" si="10"/>
        <v>0</v>
      </c>
      <c r="J43" s="172">
        <f t="shared" si="10"/>
        <v>0</v>
      </c>
      <c r="K43" s="172">
        <f t="shared" si="10"/>
        <v>0</v>
      </c>
      <c r="L43" s="172">
        <f t="shared" si="10"/>
        <v>0</v>
      </c>
      <c r="M43" s="172">
        <f t="shared" si="10"/>
        <v>0</v>
      </c>
      <c r="N43" s="172">
        <f t="shared" si="10"/>
        <v>0</v>
      </c>
    </row>
    <row r="44" spans="1:14" ht="15">
      <c r="A44" s="34"/>
      <c r="B44" s="16"/>
      <c r="C44" s="72"/>
      <c r="D44" s="73"/>
      <c r="E44" s="320" t="s">
        <v>320</v>
      </c>
      <c r="F44" s="172"/>
      <c r="G44" s="321"/>
      <c r="H44" s="322"/>
      <c r="I44" s="172"/>
      <c r="J44" s="321"/>
      <c r="K44" s="322"/>
      <c r="L44" s="172"/>
      <c r="M44" s="321"/>
      <c r="N44" s="322"/>
    </row>
    <row r="45" spans="1:14" ht="15.75" thickBot="1">
      <c r="A45" s="34">
        <v>2182</v>
      </c>
      <c r="B45" s="16" t="s">
        <v>428</v>
      </c>
      <c r="C45" s="72">
        <v>8</v>
      </c>
      <c r="D45" s="73">
        <v>1</v>
      </c>
      <c r="E45" s="320" t="s">
        <v>327</v>
      </c>
      <c r="F45" s="317">
        <f>SUM(G45:H45)</f>
        <v>0</v>
      </c>
      <c r="G45" s="318">
        <v>0</v>
      </c>
      <c r="H45" s="319">
        <v>0</v>
      </c>
      <c r="I45" s="317">
        <f>SUM(J45:K45)</f>
        <v>0</v>
      </c>
      <c r="J45" s="318"/>
      <c r="K45" s="319"/>
      <c r="L45" s="317">
        <f>SUM(M45:N45)</f>
        <v>0</v>
      </c>
      <c r="M45" s="318"/>
      <c r="N45" s="319"/>
    </row>
    <row r="46" spans="1:14" ht="15.75" thickBot="1">
      <c r="A46" s="34">
        <v>2183</v>
      </c>
      <c r="B46" s="16" t="s">
        <v>428</v>
      </c>
      <c r="C46" s="72">
        <v>8</v>
      </c>
      <c r="D46" s="73">
        <v>1</v>
      </c>
      <c r="E46" s="320" t="s">
        <v>328</v>
      </c>
      <c r="F46" s="317">
        <f>SUM(G46:H46)</f>
        <v>0</v>
      </c>
      <c r="G46" s="318">
        <v>0</v>
      </c>
      <c r="H46" s="319">
        <v>0</v>
      </c>
      <c r="I46" s="317">
        <f>SUM(J46:K46)</f>
        <v>0</v>
      </c>
      <c r="J46" s="318">
        <v>0</v>
      </c>
      <c r="K46" s="319">
        <v>0</v>
      </c>
      <c r="L46" s="317">
        <f>SUM(M46:N46)</f>
        <v>0</v>
      </c>
      <c r="M46" s="318">
        <v>0</v>
      </c>
      <c r="N46" s="319">
        <v>0</v>
      </c>
    </row>
    <row r="47" spans="1:14" ht="15">
      <c r="A47" s="34">
        <v>2185</v>
      </c>
      <c r="B47" s="16" t="s">
        <v>428</v>
      </c>
      <c r="C47" s="72">
        <v>8</v>
      </c>
      <c r="D47" s="73">
        <v>1</v>
      </c>
      <c r="E47" s="320"/>
      <c r="F47" s="172"/>
      <c r="G47" s="321"/>
      <c r="H47" s="322"/>
      <c r="I47" s="172"/>
      <c r="J47" s="321"/>
      <c r="K47" s="322"/>
      <c r="L47" s="172"/>
      <c r="M47" s="321"/>
      <c r="N47" s="322"/>
    </row>
    <row r="48" spans="1:14" s="35" customFormat="1" ht="40.5" customHeight="1">
      <c r="A48" s="34">
        <v>2200</v>
      </c>
      <c r="B48" s="16" t="s">
        <v>429</v>
      </c>
      <c r="C48" s="72">
        <v>0</v>
      </c>
      <c r="D48" s="73">
        <v>0</v>
      </c>
      <c r="E48" s="335" t="s">
        <v>102</v>
      </c>
      <c r="F48" s="172">
        <f>SUM(F50,F53,F56,F59,F62)</f>
        <v>1100.4</v>
      </c>
      <c r="G48" s="172">
        <f aca="true" t="shared" si="11" ref="G48:N48">SUM(G50,G53,G56,G59,G62)</f>
        <v>1100.4</v>
      </c>
      <c r="H48" s="172">
        <f t="shared" si="11"/>
        <v>0</v>
      </c>
      <c r="I48" s="172">
        <f t="shared" si="11"/>
        <v>0</v>
      </c>
      <c r="J48" s="172">
        <f t="shared" si="11"/>
        <v>0</v>
      </c>
      <c r="K48" s="172">
        <f t="shared" si="11"/>
        <v>0</v>
      </c>
      <c r="L48" s="172">
        <f t="shared" si="11"/>
        <v>0</v>
      </c>
      <c r="M48" s="172">
        <f t="shared" si="11"/>
        <v>0</v>
      </c>
      <c r="N48" s="172">
        <f t="shared" si="11"/>
        <v>0</v>
      </c>
    </row>
    <row r="49" spans="1:14" ht="11.25" customHeight="1">
      <c r="A49" s="37"/>
      <c r="B49" s="16"/>
      <c r="C49" s="333"/>
      <c r="D49" s="334"/>
      <c r="E49" s="314" t="s">
        <v>319</v>
      </c>
      <c r="F49" s="171"/>
      <c r="G49" s="315"/>
      <c r="H49" s="316"/>
      <c r="I49" s="171"/>
      <c r="J49" s="315"/>
      <c r="K49" s="316"/>
      <c r="L49" s="171"/>
      <c r="M49" s="315"/>
      <c r="N49" s="316"/>
    </row>
    <row r="50" spans="1:14" ht="21" customHeight="1">
      <c r="A50" s="34">
        <v>2210</v>
      </c>
      <c r="B50" s="16" t="s">
        <v>429</v>
      </c>
      <c r="C50" s="72">
        <v>1</v>
      </c>
      <c r="D50" s="73">
        <v>0</v>
      </c>
      <c r="E50" s="314" t="s">
        <v>628</v>
      </c>
      <c r="F50" s="172">
        <f>SUM(F52)</f>
        <v>0</v>
      </c>
      <c r="G50" s="172">
        <f aca="true" t="shared" si="12" ref="G50:N50">SUM(G52)</f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</row>
    <row r="51" spans="1:14" s="12" customFormat="1" ht="10.5" customHeight="1">
      <c r="A51" s="34"/>
      <c r="B51" s="16"/>
      <c r="C51" s="72"/>
      <c r="D51" s="73"/>
      <c r="E51" s="314" t="s">
        <v>320</v>
      </c>
      <c r="F51" s="173"/>
      <c r="G51" s="173"/>
      <c r="H51" s="173"/>
      <c r="I51" s="173"/>
      <c r="J51" s="173"/>
      <c r="K51" s="173"/>
      <c r="L51" s="173"/>
      <c r="M51" s="173"/>
      <c r="N51" s="173"/>
    </row>
    <row r="52" spans="1:14" ht="19.5" customHeight="1" thickBot="1">
      <c r="A52" s="34">
        <v>2211</v>
      </c>
      <c r="B52" s="16" t="s">
        <v>429</v>
      </c>
      <c r="C52" s="72">
        <v>1</v>
      </c>
      <c r="D52" s="73">
        <v>1</v>
      </c>
      <c r="E52" s="314" t="s">
        <v>629</v>
      </c>
      <c r="F52" s="317">
        <f>SUM(G52:H52)</f>
        <v>0</v>
      </c>
      <c r="G52" s="318">
        <v>0</v>
      </c>
      <c r="H52" s="319">
        <v>0</v>
      </c>
      <c r="I52" s="317">
        <f>SUM(J52:K52)</f>
        <v>0</v>
      </c>
      <c r="J52" s="318">
        <v>0</v>
      </c>
      <c r="K52" s="319">
        <v>0</v>
      </c>
      <c r="L52" s="317">
        <f>SUM(M52:N52)</f>
        <v>0</v>
      </c>
      <c r="M52" s="318">
        <v>0</v>
      </c>
      <c r="N52" s="319">
        <v>0</v>
      </c>
    </row>
    <row r="53" spans="1:14" ht="17.25" customHeight="1">
      <c r="A53" s="34">
        <v>2220</v>
      </c>
      <c r="B53" s="16" t="s">
        <v>429</v>
      </c>
      <c r="C53" s="72">
        <v>2</v>
      </c>
      <c r="D53" s="73">
        <v>0</v>
      </c>
      <c r="E53" s="314" t="s">
        <v>630</v>
      </c>
      <c r="F53" s="172">
        <f>SUM(F55)</f>
        <v>0</v>
      </c>
      <c r="G53" s="172">
        <f aca="true" t="shared" si="13" ref="G53:N53">SUM(G55)</f>
        <v>0</v>
      </c>
      <c r="H53" s="172">
        <f t="shared" si="13"/>
        <v>0</v>
      </c>
      <c r="I53" s="172">
        <f t="shared" si="13"/>
        <v>0</v>
      </c>
      <c r="J53" s="172">
        <f t="shared" si="13"/>
        <v>0</v>
      </c>
      <c r="K53" s="172">
        <f t="shared" si="13"/>
        <v>0</v>
      </c>
      <c r="L53" s="172">
        <f t="shared" si="13"/>
        <v>0</v>
      </c>
      <c r="M53" s="172">
        <f t="shared" si="13"/>
        <v>0</v>
      </c>
      <c r="N53" s="172">
        <f t="shared" si="13"/>
        <v>0</v>
      </c>
    </row>
    <row r="54" spans="1:14" s="12" customFormat="1" ht="10.5" customHeight="1">
      <c r="A54" s="34"/>
      <c r="B54" s="16"/>
      <c r="C54" s="72"/>
      <c r="D54" s="73"/>
      <c r="E54" s="314" t="s">
        <v>320</v>
      </c>
      <c r="F54" s="173"/>
      <c r="G54" s="173"/>
      <c r="H54" s="173"/>
      <c r="I54" s="173"/>
      <c r="J54" s="173"/>
      <c r="K54" s="173"/>
      <c r="L54" s="173"/>
      <c r="M54" s="173"/>
      <c r="N54" s="173"/>
    </row>
    <row r="55" spans="1:14" ht="15.75" customHeight="1" thickBot="1">
      <c r="A55" s="34">
        <v>2221</v>
      </c>
      <c r="B55" s="16" t="s">
        <v>429</v>
      </c>
      <c r="C55" s="72">
        <v>2</v>
      </c>
      <c r="D55" s="73">
        <v>1</v>
      </c>
      <c r="E55" s="314" t="s">
        <v>631</v>
      </c>
      <c r="F55" s="317">
        <f>SUM(G55:H55)</f>
        <v>0</v>
      </c>
      <c r="G55" s="318">
        <v>0</v>
      </c>
      <c r="H55" s="319">
        <v>0</v>
      </c>
      <c r="I55" s="317">
        <f>SUM(J55:K55)</f>
        <v>0</v>
      </c>
      <c r="J55" s="318">
        <v>0</v>
      </c>
      <c r="K55" s="319">
        <v>0</v>
      </c>
      <c r="L55" s="317">
        <f>SUM(M55:N55)</f>
        <v>0</v>
      </c>
      <c r="M55" s="318">
        <v>0</v>
      </c>
      <c r="N55" s="319">
        <v>0</v>
      </c>
    </row>
    <row r="56" spans="1:14" ht="17.25" customHeight="1">
      <c r="A56" s="34">
        <v>2230</v>
      </c>
      <c r="B56" s="16" t="s">
        <v>429</v>
      </c>
      <c r="C56" s="72">
        <v>3</v>
      </c>
      <c r="D56" s="73">
        <v>0</v>
      </c>
      <c r="E56" s="314" t="s">
        <v>632</v>
      </c>
      <c r="F56" s="172">
        <f>SUM(F58)</f>
        <v>0</v>
      </c>
      <c r="G56" s="172">
        <f aca="true" t="shared" si="14" ref="G56:N56">SUM(G58)</f>
        <v>0</v>
      </c>
      <c r="H56" s="172">
        <f t="shared" si="14"/>
        <v>0</v>
      </c>
      <c r="I56" s="172">
        <f t="shared" si="14"/>
        <v>0</v>
      </c>
      <c r="J56" s="172">
        <f t="shared" si="14"/>
        <v>0</v>
      </c>
      <c r="K56" s="172">
        <f t="shared" si="14"/>
        <v>0</v>
      </c>
      <c r="L56" s="172">
        <f t="shared" si="14"/>
        <v>0</v>
      </c>
      <c r="M56" s="172">
        <f t="shared" si="14"/>
        <v>0</v>
      </c>
      <c r="N56" s="172">
        <f t="shared" si="14"/>
        <v>0</v>
      </c>
    </row>
    <row r="57" spans="1:14" s="12" customFormat="1" ht="14.25" customHeight="1">
      <c r="A57" s="34"/>
      <c r="B57" s="16"/>
      <c r="C57" s="72"/>
      <c r="D57" s="73"/>
      <c r="E57" s="314" t="s">
        <v>320</v>
      </c>
      <c r="F57" s="173"/>
      <c r="G57" s="173"/>
      <c r="H57" s="173"/>
      <c r="I57" s="173"/>
      <c r="J57" s="173"/>
      <c r="K57" s="173"/>
      <c r="L57" s="173"/>
      <c r="M57" s="173"/>
      <c r="N57" s="173"/>
    </row>
    <row r="58" spans="1:14" ht="19.5" customHeight="1" thickBot="1">
      <c r="A58" s="34">
        <v>2231</v>
      </c>
      <c r="B58" s="16" t="s">
        <v>429</v>
      </c>
      <c r="C58" s="72">
        <v>3</v>
      </c>
      <c r="D58" s="73">
        <v>1</v>
      </c>
      <c r="E58" s="314" t="s">
        <v>633</v>
      </c>
      <c r="F58" s="317">
        <f>SUM(G58:H58)</f>
        <v>0</v>
      </c>
      <c r="G58" s="318">
        <v>0</v>
      </c>
      <c r="H58" s="319">
        <v>0</v>
      </c>
      <c r="I58" s="317">
        <f>SUM(J58:K58)</f>
        <v>0</v>
      </c>
      <c r="J58" s="318">
        <v>0</v>
      </c>
      <c r="K58" s="319">
        <v>0</v>
      </c>
      <c r="L58" s="317">
        <f>SUM(M58:N58)</f>
        <v>0</v>
      </c>
      <c r="M58" s="318">
        <v>0</v>
      </c>
      <c r="N58" s="319">
        <v>0</v>
      </c>
    </row>
    <row r="59" spans="1:14" ht="31.5" customHeight="1">
      <c r="A59" s="34">
        <v>2240</v>
      </c>
      <c r="B59" s="16" t="s">
        <v>429</v>
      </c>
      <c r="C59" s="72">
        <v>4</v>
      </c>
      <c r="D59" s="73">
        <v>0</v>
      </c>
      <c r="E59" s="314" t="s">
        <v>634</v>
      </c>
      <c r="F59" s="172">
        <f>SUM(F61)</f>
        <v>0</v>
      </c>
      <c r="G59" s="172">
        <f aca="true" t="shared" si="15" ref="G59:N59">SUM(G61)</f>
        <v>0</v>
      </c>
      <c r="H59" s="172">
        <f t="shared" si="15"/>
        <v>0</v>
      </c>
      <c r="I59" s="172">
        <f t="shared" si="15"/>
        <v>0</v>
      </c>
      <c r="J59" s="172">
        <f t="shared" si="15"/>
        <v>0</v>
      </c>
      <c r="K59" s="172">
        <f t="shared" si="15"/>
        <v>0</v>
      </c>
      <c r="L59" s="172">
        <f t="shared" si="15"/>
        <v>0</v>
      </c>
      <c r="M59" s="172">
        <f t="shared" si="15"/>
        <v>0</v>
      </c>
      <c r="N59" s="172">
        <f t="shared" si="15"/>
        <v>0</v>
      </c>
    </row>
    <row r="60" spans="1:14" s="12" customFormat="1" ht="15.75" customHeight="1">
      <c r="A60" s="34"/>
      <c r="B60" s="72"/>
      <c r="C60" s="72"/>
      <c r="D60" s="73"/>
      <c r="E60" s="314" t="s">
        <v>320</v>
      </c>
      <c r="F60" s="173"/>
      <c r="G60" s="173"/>
      <c r="H60" s="173"/>
      <c r="I60" s="173"/>
      <c r="J60" s="173"/>
      <c r="K60" s="173"/>
      <c r="L60" s="173"/>
      <c r="M60" s="173"/>
      <c r="N60" s="173"/>
    </row>
    <row r="61" spans="1:14" ht="30" customHeight="1" thickBot="1">
      <c r="A61" s="34">
        <v>2241</v>
      </c>
      <c r="B61" s="16" t="s">
        <v>429</v>
      </c>
      <c r="C61" s="72">
        <v>4</v>
      </c>
      <c r="D61" s="73">
        <v>1</v>
      </c>
      <c r="E61" s="314" t="s">
        <v>634</v>
      </c>
      <c r="F61" s="317">
        <f>SUM(G61:H61)</f>
        <v>0</v>
      </c>
      <c r="G61" s="318">
        <v>0</v>
      </c>
      <c r="H61" s="319">
        <v>0</v>
      </c>
      <c r="I61" s="317">
        <f>SUM(J61:K61)</f>
        <v>0</v>
      </c>
      <c r="J61" s="318">
        <v>0</v>
      </c>
      <c r="K61" s="319">
        <v>0</v>
      </c>
      <c r="L61" s="317">
        <f>SUM(M61:N61)</f>
        <v>0</v>
      </c>
      <c r="M61" s="318">
        <v>0</v>
      </c>
      <c r="N61" s="319">
        <v>0</v>
      </c>
    </row>
    <row r="62" spans="1:14" ht="20.25" customHeight="1">
      <c r="A62" s="34">
        <v>2250</v>
      </c>
      <c r="B62" s="16" t="s">
        <v>429</v>
      </c>
      <c r="C62" s="72">
        <v>5</v>
      </c>
      <c r="D62" s="73">
        <v>0</v>
      </c>
      <c r="E62" s="314" t="s">
        <v>635</v>
      </c>
      <c r="F62" s="172">
        <f>SUM(F64)</f>
        <v>1100.4</v>
      </c>
      <c r="G62" s="172">
        <f aca="true" t="shared" si="16" ref="G62:N62">SUM(G64)</f>
        <v>1100.4</v>
      </c>
      <c r="H62" s="172">
        <f t="shared" si="16"/>
        <v>0</v>
      </c>
      <c r="I62" s="172">
        <f t="shared" si="16"/>
        <v>0</v>
      </c>
      <c r="J62" s="172">
        <f t="shared" si="16"/>
        <v>0</v>
      </c>
      <c r="K62" s="172">
        <f t="shared" si="16"/>
        <v>0</v>
      </c>
      <c r="L62" s="172">
        <f t="shared" si="16"/>
        <v>0</v>
      </c>
      <c r="M62" s="172">
        <f t="shared" si="16"/>
        <v>0</v>
      </c>
      <c r="N62" s="172">
        <f t="shared" si="16"/>
        <v>0</v>
      </c>
    </row>
    <row r="63" spans="1:14" s="12" customFormat="1" ht="13.5" customHeight="1">
      <c r="A63" s="34"/>
      <c r="B63" s="16"/>
      <c r="C63" s="72"/>
      <c r="D63" s="73"/>
      <c r="E63" s="314" t="s">
        <v>320</v>
      </c>
      <c r="F63" s="173"/>
      <c r="G63" s="173"/>
      <c r="H63" s="173"/>
      <c r="I63" s="173"/>
      <c r="J63" s="173"/>
      <c r="K63" s="173"/>
      <c r="L63" s="173"/>
      <c r="M63" s="173"/>
      <c r="N63" s="173"/>
    </row>
    <row r="64" spans="1:14" ht="18.75" customHeight="1" thickBot="1">
      <c r="A64" s="34">
        <v>2251</v>
      </c>
      <c r="B64" s="72" t="s">
        <v>429</v>
      </c>
      <c r="C64" s="72">
        <v>5</v>
      </c>
      <c r="D64" s="73">
        <v>1</v>
      </c>
      <c r="E64" s="314" t="s">
        <v>635</v>
      </c>
      <c r="F64" s="317">
        <f>SUM(G64:H64)</f>
        <v>1100.4</v>
      </c>
      <c r="G64" s="318">
        <v>1100.4</v>
      </c>
      <c r="H64" s="319">
        <v>0</v>
      </c>
      <c r="I64" s="317">
        <f>SUM(J64:K64)</f>
        <v>0</v>
      </c>
      <c r="J64" s="318">
        <v>0</v>
      </c>
      <c r="K64" s="319">
        <v>0</v>
      </c>
      <c r="L64" s="317">
        <f>SUM(M64:N64)</f>
        <v>0</v>
      </c>
      <c r="M64" s="318">
        <v>0</v>
      </c>
      <c r="N64" s="319">
        <v>0</v>
      </c>
    </row>
    <row r="65" spans="1:14" s="35" customFormat="1" ht="34.5" customHeight="1">
      <c r="A65" s="34">
        <v>2300</v>
      </c>
      <c r="B65" s="17" t="s">
        <v>430</v>
      </c>
      <c r="C65" s="72">
        <v>0</v>
      </c>
      <c r="D65" s="73">
        <v>0</v>
      </c>
      <c r="E65" s="314" t="s">
        <v>105</v>
      </c>
      <c r="F65" s="172">
        <f>SUM(F67,F72,F75,F79,F82,F85,F88)</f>
        <v>0</v>
      </c>
      <c r="G65" s="172">
        <f aca="true" t="shared" si="17" ref="G65:N65">SUM(G67,G72,G75,G79,G82,G85,G88)</f>
        <v>0</v>
      </c>
      <c r="H65" s="172">
        <f t="shared" si="17"/>
        <v>0</v>
      </c>
      <c r="I65" s="172">
        <f t="shared" si="17"/>
        <v>0</v>
      </c>
      <c r="J65" s="172">
        <f t="shared" si="17"/>
        <v>0</v>
      </c>
      <c r="K65" s="172">
        <f t="shared" si="17"/>
        <v>0</v>
      </c>
      <c r="L65" s="172">
        <f t="shared" si="17"/>
        <v>0</v>
      </c>
      <c r="M65" s="172">
        <f t="shared" si="17"/>
        <v>0</v>
      </c>
      <c r="N65" s="172">
        <f t="shared" si="17"/>
        <v>0</v>
      </c>
    </row>
    <row r="66" spans="1:14" ht="11.25" customHeight="1">
      <c r="A66" s="37"/>
      <c r="B66" s="16"/>
      <c r="C66" s="333"/>
      <c r="D66" s="334"/>
      <c r="E66" s="314" t="s">
        <v>319</v>
      </c>
      <c r="F66" s="171"/>
      <c r="G66" s="315"/>
      <c r="H66" s="316"/>
      <c r="I66" s="171"/>
      <c r="J66" s="315"/>
      <c r="K66" s="316"/>
      <c r="L66" s="171"/>
      <c r="M66" s="315"/>
      <c r="N66" s="316"/>
    </row>
    <row r="67" spans="1:14" ht="19.5" customHeight="1">
      <c r="A67" s="34">
        <v>2310</v>
      </c>
      <c r="B67" s="17" t="s">
        <v>430</v>
      </c>
      <c r="C67" s="72">
        <v>1</v>
      </c>
      <c r="D67" s="73">
        <v>0</v>
      </c>
      <c r="E67" s="314" t="s">
        <v>176</v>
      </c>
      <c r="F67" s="172">
        <f>SUM(F69:F71)</f>
        <v>0</v>
      </c>
      <c r="G67" s="172">
        <f aca="true" t="shared" si="18" ref="G67:N67">SUM(G69:G71)</f>
        <v>0</v>
      </c>
      <c r="H67" s="172">
        <f t="shared" si="18"/>
        <v>0</v>
      </c>
      <c r="I67" s="172">
        <f t="shared" si="18"/>
        <v>0</v>
      </c>
      <c r="J67" s="172">
        <f t="shared" si="18"/>
        <v>0</v>
      </c>
      <c r="K67" s="172">
        <f t="shared" si="18"/>
        <v>0</v>
      </c>
      <c r="L67" s="172">
        <f t="shared" si="18"/>
        <v>0</v>
      </c>
      <c r="M67" s="172">
        <f t="shared" si="18"/>
        <v>0</v>
      </c>
      <c r="N67" s="172">
        <f t="shared" si="18"/>
        <v>0</v>
      </c>
    </row>
    <row r="68" spans="1:14" s="12" customFormat="1" ht="12.75" customHeight="1">
      <c r="A68" s="34"/>
      <c r="B68" s="16"/>
      <c r="C68" s="72"/>
      <c r="D68" s="73"/>
      <c r="E68" s="314" t="s">
        <v>320</v>
      </c>
      <c r="F68" s="172"/>
      <c r="G68" s="321"/>
      <c r="H68" s="322"/>
      <c r="I68" s="172"/>
      <c r="J68" s="321"/>
      <c r="K68" s="322"/>
      <c r="L68" s="172"/>
      <c r="M68" s="321"/>
      <c r="N68" s="322"/>
    </row>
    <row r="69" spans="1:14" ht="21.75" customHeight="1" thickBot="1">
      <c r="A69" s="34">
        <v>2311</v>
      </c>
      <c r="B69" s="17" t="s">
        <v>430</v>
      </c>
      <c r="C69" s="72">
        <v>1</v>
      </c>
      <c r="D69" s="73">
        <v>1</v>
      </c>
      <c r="E69" s="314" t="s">
        <v>636</v>
      </c>
      <c r="F69" s="317">
        <f>SUM(G69:H69)</f>
        <v>0</v>
      </c>
      <c r="G69" s="318">
        <v>0</v>
      </c>
      <c r="H69" s="319">
        <v>0</v>
      </c>
      <c r="I69" s="317">
        <f>SUM(J69:K69)</f>
        <v>0</v>
      </c>
      <c r="J69" s="318">
        <v>0</v>
      </c>
      <c r="K69" s="319">
        <v>0</v>
      </c>
      <c r="L69" s="317">
        <f>SUM(M69:N69)</f>
        <v>0</v>
      </c>
      <c r="M69" s="318">
        <v>0</v>
      </c>
      <c r="N69" s="319">
        <v>0</v>
      </c>
    </row>
    <row r="70" spans="1:14" ht="15.75" thickBot="1">
      <c r="A70" s="34">
        <v>2312</v>
      </c>
      <c r="B70" s="17" t="s">
        <v>430</v>
      </c>
      <c r="C70" s="72">
        <v>1</v>
      </c>
      <c r="D70" s="73">
        <v>2</v>
      </c>
      <c r="E70" s="314" t="s">
        <v>177</v>
      </c>
      <c r="F70" s="317">
        <f>SUM(G70:H70)</f>
        <v>0</v>
      </c>
      <c r="G70" s="318">
        <v>0</v>
      </c>
      <c r="H70" s="319">
        <v>0</v>
      </c>
      <c r="I70" s="317">
        <f>SUM(J70:K70)</f>
        <v>0</v>
      </c>
      <c r="J70" s="318">
        <v>0</v>
      </c>
      <c r="K70" s="319">
        <v>0</v>
      </c>
      <c r="L70" s="317">
        <f>SUM(M70:N70)</f>
        <v>0</v>
      </c>
      <c r="M70" s="318">
        <v>0</v>
      </c>
      <c r="N70" s="319">
        <v>0</v>
      </c>
    </row>
    <row r="71" spans="1:14" ht="15.75" thickBot="1">
      <c r="A71" s="34">
        <v>2313</v>
      </c>
      <c r="B71" s="17" t="s">
        <v>430</v>
      </c>
      <c r="C71" s="72">
        <v>1</v>
      </c>
      <c r="D71" s="73">
        <v>3</v>
      </c>
      <c r="E71" s="314" t="s">
        <v>178</v>
      </c>
      <c r="F71" s="317">
        <f>SUM(G71:H71)</f>
        <v>0</v>
      </c>
      <c r="G71" s="318">
        <v>0</v>
      </c>
      <c r="H71" s="319">
        <v>0</v>
      </c>
      <c r="I71" s="317">
        <f>SUM(J71:K71)</f>
        <v>0</v>
      </c>
      <c r="J71" s="318">
        <v>0</v>
      </c>
      <c r="K71" s="319">
        <v>0</v>
      </c>
      <c r="L71" s="317">
        <f>SUM(M71:N71)</f>
        <v>0</v>
      </c>
      <c r="M71" s="318">
        <v>0</v>
      </c>
      <c r="N71" s="319">
        <v>0</v>
      </c>
    </row>
    <row r="72" spans="1:14" ht="19.5" customHeight="1">
      <c r="A72" s="34">
        <v>2320</v>
      </c>
      <c r="B72" s="17" t="s">
        <v>430</v>
      </c>
      <c r="C72" s="72">
        <v>2</v>
      </c>
      <c r="D72" s="73">
        <v>0</v>
      </c>
      <c r="E72" s="314" t="s">
        <v>179</v>
      </c>
      <c r="F72" s="172">
        <f>SUM(F74)</f>
        <v>0</v>
      </c>
      <c r="G72" s="172">
        <f aca="true" t="shared" si="19" ref="G72:N72">SUM(G74)</f>
        <v>0</v>
      </c>
      <c r="H72" s="172">
        <f t="shared" si="19"/>
        <v>0</v>
      </c>
      <c r="I72" s="172">
        <f t="shared" si="19"/>
        <v>0</v>
      </c>
      <c r="J72" s="172">
        <f t="shared" si="19"/>
        <v>0</v>
      </c>
      <c r="K72" s="172">
        <f t="shared" si="19"/>
        <v>0</v>
      </c>
      <c r="L72" s="172">
        <f t="shared" si="19"/>
        <v>0</v>
      </c>
      <c r="M72" s="172">
        <f t="shared" si="19"/>
        <v>0</v>
      </c>
      <c r="N72" s="172">
        <f t="shared" si="19"/>
        <v>0</v>
      </c>
    </row>
    <row r="73" spans="1:14" s="12" customFormat="1" ht="14.25" customHeight="1">
      <c r="A73" s="34"/>
      <c r="B73" s="16"/>
      <c r="C73" s="72"/>
      <c r="D73" s="73"/>
      <c r="E73" s="314" t="s">
        <v>320</v>
      </c>
      <c r="F73" s="173"/>
      <c r="G73" s="173"/>
      <c r="H73" s="173"/>
      <c r="I73" s="173"/>
      <c r="J73" s="173"/>
      <c r="K73" s="173"/>
      <c r="L73" s="173"/>
      <c r="M73" s="173"/>
      <c r="N73" s="173"/>
    </row>
    <row r="74" spans="1:14" ht="15.75" customHeight="1" thickBot="1">
      <c r="A74" s="34">
        <v>2321</v>
      </c>
      <c r="B74" s="17" t="s">
        <v>430</v>
      </c>
      <c r="C74" s="72">
        <v>2</v>
      </c>
      <c r="D74" s="73">
        <v>1</v>
      </c>
      <c r="E74" s="314" t="s">
        <v>180</v>
      </c>
      <c r="F74" s="317">
        <f>SUM(G74:H74)</f>
        <v>0</v>
      </c>
      <c r="G74" s="318">
        <v>0</v>
      </c>
      <c r="H74" s="319">
        <v>0</v>
      </c>
      <c r="I74" s="317">
        <f>SUM(J74:K74)</f>
        <v>0</v>
      </c>
      <c r="J74" s="318">
        <v>0</v>
      </c>
      <c r="K74" s="319">
        <v>0</v>
      </c>
      <c r="L74" s="317">
        <f>SUM(M74:N74)</f>
        <v>0</v>
      </c>
      <c r="M74" s="318">
        <v>0</v>
      </c>
      <c r="N74" s="319">
        <v>0</v>
      </c>
    </row>
    <row r="75" spans="1:14" ht="26.25" customHeight="1">
      <c r="A75" s="34">
        <v>2330</v>
      </c>
      <c r="B75" s="17" t="s">
        <v>430</v>
      </c>
      <c r="C75" s="72">
        <v>3</v>
      </c>
      <c r="D75" s="73">
        <v>0</v>
      </c>
      <c r="E75" s="314" t="s">
        <v>181</v>
      </c>
      <c r="F75" s="172">
        <f>SUM(F77:F78)</f>
        <v>0</v>
      </c>
      <c r="G75" s="172">
        <f aca="true" t="shared" si="20" ref="G75:N75">SUM(G77:G78)</f>
        <v>0</v>
      </c>
      <c r="H75" s="172">
        <f t="shared" si="20"/>
        <v>0</v>
      </c>
      <c r="I75" s="172">
        <f t="shared" si="20"/>
        <v>0</v>
      </c>
      <c r="J75" s="172">
        <f t="shared" si="20"/>
        <v>0</v>
      </c>
      <c r="K75" s="172">
        <f t="shared" si="20"/>
        <v>0</v>
      </c>
      <c r="L75" s="172">
        <f t="shared" si="20"/>
        <v>0</v>
      </c>
      <c r="M75" s="172">
        <f t="shared" si="20"/>
        <v>0</v>
      </c>
      <c r="N75" s="172">
        <f t="shared" si="20"/>
        <v>0</v>
      </c>
    </row>
    <row r="76" spans="1:14" s="12" customFormat="1" ht="16.5" customHeight="1">
      <c r="A76" s="34"/>
      <c r="B76" s="16"/>
      <c r="C76" s="72"/>
      <c r="D76" s="73"/>
      <c r="E76" s="314" t="s">
        <v>320</v>
      </c>
      <c r="F76" s="172"/>
      <c r="G76" s="321"/>
      <c r="H76" s="322"/>
      <c r="I76" s="172"/>
      <c r="J76" s="321"/>
      <c r="K76" s="322"/>
      <c r="L76" s="172"/>
      <c r="M76" s="321"/>
      <c r="N76" s="322"/>
    </row>
    <row r="77" spans="1:14" ht="20.25" customHeight="1" thickBot="1">
      <c r="A77" s="34">
        <v>2331</v>
      </c>
      <c r="B77" s="17" t="s">
        <v>430</v>
      </c>
      <c r="C77" s="72">
        <v>3</v>
      </c>
      <c r="D77" s="73">
        <v>1</v>
      </c>
      <c r="E77" s="314" t="s">
        <v>637</v>
      </c>
      <c r="F77" s="317">
        <f>SUM(G77:H77)</f>
        <v>0</v>
      </c>
      <c r="G77" s="318">
        <v>0</v>
      </c>
      <c r="H77" s="319">
        <v>0</v>
      </c>
      <c r="I77" s="317">
        <f>SUM(J77:K77)</f>
        <v>0</v>
      </c>
      <c r="J77" s="318">
        <v>0</v>
      </c>
      <c r="K77" s="319">
        <v>0</v>
      </c>
      <c r="L77" s="317">
        <f>SUM(M77:N77)</f>
        <v>0</v>
      </c>
      <c r="M77" s="318">
        <v>0</v>
      </c>
      <c r="N77" s="319">
        <v>0</v>
      </c>
    </row>
    <row r="78" spans="1:14" ht="15.75" thickBot="1">
      <c r="A78" s="34">
        <v>2332</v>
      </c>
      <c r="B78" s="17" t="s">
        <v>430</v>
      </c>
      <c r="C78" s="72">
        <v>3</v>
      </c>
      <c r="D78" s="73">
        <v>2</v>
      </c>
      <c r="E78" s="314" t="s">
        <v>182</v>
      </c>
      <c r="F78" s="317">
        <f>SUM(G78:H78)</f>
        <v>0</v>
      </c>
      <c r="G78" s="318">
        <v>0</v>
      </c>
      <c r="H78" s="319">
        <v>0</v>
      </c>
      <c r="I78" s="317">
        <f>SUM(J78:K78)</f>
        <v>0</v>
      </c>
      <c r="J78" s="318">
        <v>0</v>
      </c>
      <c r="K78" s="319">
        <v>0</v>
      </c>
      <c r="L78" s="317">
        <f>SUM(M78:N78)</f>
        <v>0</v>
      </c>
      <c r="M78" s="318">
        <v>0</v>
      </c>
      <c r="N78" s="319">
        <v>0</v>
      </c>
    </row>
    <row r="79" spans="1:14" ht="15">
      <c r="A79" s="34">
        <v>2340</v>
      </c>
      <c r="B79" s="17" t="s">
        <v>430</v>
      </c>
      <c r="C79" s="72">
        <v>4</v>
      </c>
      <c r="D79" s="73">
        <v>0</v>
      </c>
      <c r="E79" s="314" t="s">
        <v>183</v>
      </c>
      <c r="F79" s="172">
        <f>SUM(F81)</f>
        <v>0</v>
      </c>
      <c r="G79" s="172">
        <f aca="true" t="shared" si="21" ref="G79:N79">SUM(G81)</f>
        <v>0</v>
      </c>
      <c r="H79" s="172">
        <f t="shared" si="21"/>
        <v>0</v>
      </c>
      <c r="I79" s="172">
        <f t="shared" si="21"/>
        <v>0</v>
      </c>
      <c r="J79" s="172">
        <f t="shared" si="21"/>
        <v>0</v>
      </c>
      <c r="K79" s="172">
        <f t="shared" si="21"/>
        <v>0</v>
      </c>
      <c r="L79" s="172">
        <f t="shared" si="21"/>
        <v>0</v>
      </c>
      <c r="M79" s="172">
        <f t="shared" si="21"/>
        <v>0</v>
      </c>
      <c r="N79" s="172">
        <f t="shared" si="21"/>
        <v>0</v>
      </c>
    </row>
    <row r="80" spans="1:14" s="12" customFormat="1" ht="14.25" customHeight="1">
      <c r="A80" s="34"/>
      <c r="B80" s="16"/>
      <c r="C80" s="72"/>
      <c r="D80" s="73"/>
      <c r="E80" s="314" t="s">
        <v>320</v>
      </c>
      <c r="F80" s="173"/>
      <c r="G80" s="173"/>
      <c r="H80" s="173"/>
      <c r="I80" s="173"/>
      <c r="J80" s="173"/>
      <c r="K80" s="173"/>
      <c r="L80" s="173"/>
      <c r="M80" s="173"/>
      <c r="N80" s="173"/>
    </row>
    <row r="81" spans="1:14" ht="15.75" thickBot="1">
      <c r="A81" s="34">
        <v>2341</v>
      </c>
      <c r="B81" s="17" t="s">
        <v>430</v>
      </c>
      <c r="C81" s="72">
        <v>4</v>
      </c>
      <c r="D81" s="73">
        <v>1</v>
      </c>
      <c r="E81" s="314" t="s">
        <v>183</v>
      </c>
      <c r="F81" s="317">
        <f>SUM(G81:H81)</f>
        <v>0</v>
      </c>
      <c r="G81" s="318">
        <v>0</v>
      </c>
      <c r="H81" s="319">
        <v>0</v>
      </c>
      <c r="I81" s="317">
        <f>SUM(J81:K81)</f>
        <v>0</v>
      </c>
      <c r="J81" s="318">
        <v>0</v>
      </c>
      <c r="K81" s="319">
        <v>0</v>
      </c>
      <c r="L81" s="317">
        <f>SUM(M81:N81)</f>
        <v>0</v>
      </c>
      <c r="M81" s="318">
        <v>0</v>
      </c>
      <c r="N81" s="319">
        <v>0</v>
      </c>
    </row>
    <row r="82" spans="1:14" ht="14.25" customHeight="1">
      <c r="A82" s="34">
        <v>2350</v>
      </c>
      <c r="B82" s="17" t="s">
        <v>430</v>
      </c>
      <c r="C82" s="72">
        <v>5</v>
      </c>
      <c r="D82" s="73">
        <v>0</v>
      </c>
      <c r="E82" s="314" t="s">
        <v>638</v>
      </c>
      <c r="F82" s="172">
        <f>SUM(F84)</f>
        <v>0</v>
      </c>
      <c r="G82" s="172">
        <f aca="true" t="shared" si="22" ref="G82:N82">SUM(G84)</f>
        <v>0</v>
      </c>
      <c r="H82" s="172">
        <f t="shared" si="22"/>
        <v>0</v>
      </c>
      <c r="I82" s="172">
        <f t="shared" si="22"/>
        <v>0</v>
      </c>
      <c r="J82" s="172">
        <f t="shared" si="22"/>
        <v>0</v>
      </c>
      <c r="K82" s="172">
        <f t="shared" si="22"/>
        <v>0</v>
      </c>
      <c r="L82" s="172">
        <f t="shared" si="22"/>
        <v>0</v>
      </c>
      <c r="M82" s="172">
        <f t="shared" si="22"/>
        <v>0</v>
      </c>
      <c r="N82" s="172">
        <f t="shared" si="22"/>
        <v>0</v>
      </c>
    </row>
    <row r="83" spans="1:14" s="12" customFormat="1" ht="14.25" customHeight="1">
      <c r="A83" s="34"/>
      <c r="B83" s="16"/>
      <c r="C83" s="72"/>
      <c r="D83" s="73"/>
      <c r="E83" s="314" t="s">
        <v>320</v>
      </c>
      <c r="F83" s="173"/>
      <c r="G83" s="173"/>
      <c r="H83" s="173"/>
      <c r="I83" s="173"/>
      <c r="J83" s="173"/>
      <c r="K83" s="173"/>
      <c r="L83" s="173"/>
      <c r="M83" s="173"/>
      <c r="N83" s="173"/>
    </row>
    <row r="84" spans="1:14" ht="18" customHeight="1" thickBot="1">
      <c r="A84" s="34">
        <v>2351</v>
      </c>
      <c r="B84" s="17" t="s">
        <v>430</v>
      </c>
      <c r="C84" s="72">
        <v>5</v>
      </c>
      <c r="D84" s="73">
        <v>1</v>
      </c>
      <c r="E84" s="314" t="s">
        <v>639</v>
      </c>
      <c r="F84" s="317">
        <f>SUM(G84:H84)</f>
        <v>0</v>
      </c>
      <c r="G84" s="318">
        <v>0</v>
      </c>
      <c r="H84" s="319">
        <v>0</v>
      </c>
      <c r="I84" s="317">
        <f>SUM(J84:K84)</f>
        <v>0</v>
      </c>
      <c r="J84" s="318">
        <v>0</v>
      </c>
      <c r="K84" s="319">
        <v>0</v>
      </c>
      <c r="L84" s="317">
        <f>SUM(M84:N84)</f>
        <v>0</v>
      </c>
      <c r="M84" s="318">
        <v>0</v>
      </c>
      <c r="N84" s="319">
        <v>0</v>
      </c>
    </row>
    <row r="85" spans="1:14" ht="30" customHeight="1">
      <c r="A85" s="34">
        <v>2360</v>
      </c>
      <c r="B85" s="17" t="s">
        <v>430</v>
      </c>
      <c r="C85" s="72">
        <v>6</v>
      </c>
      <c r="D85" s="73">
        <v>0</v>
      </c>
      <c r="E85" s="314" t="s">
        <v>349</v>
      </c>
      <c r="F85" s="172">
        <f>SUM(F87)</f>
        <v>0</v>
      </c>
      <c r="G85" s="172">
        <f aca="true" t="shared" si="23" ref="G85:N85">SUM(G87)</f>
        <v>0</v>
      </c>
      <c r="H85" s="172">
        <f t="shared" si="23"/>
        <v>0</v>
      </c>
      <c r="I85" s="172">
        <f t="shared" si="23"/>
        <v>0</v>
      </c>
      <c r="J85" s="172">
        <f t="shared" si="23"/>
        <v>0</v>
      </c>
      <c r="K85" s="172">
        <f t="shared" si="23"/>
        <v>0</v>
      </c>
      <c r="L85" s="172">
        <f t="shared" si="23"/>
        <v>0</v>
      </c>
      <c r="M85" s="172">
        <f t="shared" si="23"/>
        <v>0</v>
      </c>
      <c r="N85" s="172">
        <f t="shared" si="23"/>
        <v>0</v>
      </c>
    </row>
    <row r="86" spans="1:14" s="12" customFormat="1" ht="13.5" customHeight="1">
      <c r="A86" s="34"/>
      <c r="B86" s="16"/>
      <c r="C86" s="72"/>
      <c r="D86" s="73"/>
      <c r="E86" s="314" t="s">
        <v>320</v>
      </c>
      <c r="F86" s="173"/>
      <c r="G86" s="173"/>
      <c r="H86" s="173"/>
      <c r="I86" s="173"/>
      <c r="J86" s="173"/>
      <c r="K86" s="173"/>
      <c r="L86" s="173"/>
      <c r="M86" s="173"/>
      <c r="N86" s="173"/>
    </row>
    <row r="87" spans="1:14" ht="28.5" customHeight="1" thickBot="1">
      <c r="A87" s="34">
        <v>2361</v>
      </c>
      <c r="B87" s="17" t="s">
        <v>430</v>
      </c>
      <c r="C87" s="72">
        <v>6</v>
      </c>
      <c r="D87" s="73">
        <v>1</v>
      </c>
      <c r="E87" s="314" t="s">
        <v>349</v>
      </c>
      <c r="F87" s="317">
        <f>SUM(G87:H87)</f>
        <v>0</v>
      </c>
      <c r="G87" s="318">
        <v>0</v>
      </c>
      <c r="H87" s="319">
        <v>0</v>
      </c>
      <c r="I87" s="317">
        <f>SUM(J87:K87)</f>
        <v>0</v>
      </c>
      <c r="J87" s="318">
        <v>0</v>
      </c>
      <c r="K87" s="319">
        <v>0</v>
      </c>
      <c r="L87" s="317">
        <f>SUM(M87:N87)</f>
        <v>0</v>
      </c>
      <c r="M87" s="318">
        <v>0</v>
      </c>
      <c r="N87" s="319">
        <v>0</v>
      </c>
    </row>
    <row r="88" spans="1:14" ht="14.25" customHeight="1">
      <c r="A88" s="34">
        <v>2370</v>
      </c>
      <c r="B88" s="17" t="s">
        <v>430</v>
      </c>
      <c r="C88" s="72">
        <v>7</v>
      </c>
      <c r="D88" s="73">
        <v>0</v>
      </c>
      <c r="E88" s="314" t="s">
        <v>350</v>
      </c>
      <c r="F88" s="172">
        <f>SUM(F90)</f>
        <v>0</v>
      </c>
      <c r="G88" s="172">
        <f aca="true" t="shared" si="24" ref="G88:N88">SUM(G90)</f>
        <v>0</v>
      </c>
      <c r="H88" s="172">
        <f t="shared" si="24"/>
        <v>0</v>
      </c>
      <c r="I88" s="172">
        <f t="shared" si="24"/>
        <v>0</v>
      </c>
      <c r="J88" s="172">
        <f t="shared" si="24"/>
        <v>0</v>
      </c>
      <c r="K88" s="172">
        <f t="shared" si="24"/>
        <v>0</v>
      </c>
      <c r="L88" s="172">
        <f t="shared" si="24"/>
        <v>0</v>
      </c>
      <c r="M88" s="172">
        <f t="shared" si="24"/>
        <v>0</v>
      </c>
      <c r="N88" s="172">
        <f t="shared" si="24"/>
        <v>0</v>
      </c>
    </row>
    <row r="89" spans="1:14" s="12" customFormat="1" ht="12.75" customHeight="1">
      <c r="A89" s="34"/>
      <c r="B89" s="16"/>
      <c r="C89" s="72"/>
      <c r="D89" s="73"/>
      <c r="E89" s="314" t="s">
        <v>320</v>
      </c>
      <c r="F89" s="173"/>
      <c r="G89" s="173"/>
      <c r="H89" s="173"/>
      <c r="I89" s="173"/>
      <c r="J89" s="173"/>
      <c r="K89" s="173"/>
      <c r="L89" s="173"/>
      <c r="M89" s="173"/>
      <c r="N89" s="173"/>
    </row>
    <row r="90" spans="1:14" ht="14.25" customHeight="1" thickBot="1">
      <c r="A90" s="34">
        <v>2371</v>
      </c>
      <c r="B90" s="17" t="s">
        <v>430</v>
      </c>
      <c r="C90" s="72">
        <v>7</v>
      </c>
      <c r="D90" s="73">
        <v>1</v>
      </c>
      <c r="E90" s="314" t="s">
        <v>351</v>
      </c>
      <c r="F90" s="317">
        <f>SUM(G90:H90)</f>
        <v>0</v>
      </c>
      <c r="G90" s="318">
        <v>0</v>
      </c>
      <c r="H90" s="319">
        <v>0</v>
      </c>
      <c r="I90" s="317">
        <f>SUM(J90:K90)</f>
        <v>0</v>
      </c>
      <c r="J90" s="318">
        <v>0</v>
      </c>
      <c r="K90" s="319">
        <v>0</v>
      </c>
      <c r="L90" s="317">
        <f>SUM(M90:N90)</f>
        <v>0</v>
      </c>
      <c r="M90" s="318">
        <v>0</v>
      </c>
      <c r="N90" s="319">
        <v>0</v>
      </c>
    </row>
    <row r="91" spans="1:14" s="35" customFormat="1" ht="45" customHeight="1">
      <c r="A91" s="34">
        <v>2400</v>
      </c>
      <c r="B91" s="17" t="s">
        <v>432</v>
      </c>
      <c r="C91" s="72">
        <v>0</v>
      </c>
      <c r="D91" s="73">
        <v>0</v>
      </c>
      <c r="E91" s="314" t="s">
        <v>99</v>
      </c>
      <c r="F91" s="172">
        <f>SUM(F93,F97,F103,F111,F116,F123,F126,F132,F141)</f>
        <v>75200</v>
      </c>
      <c r="G91" s="172">
        <f aca="true" t="shared" si="25" ref="G91:N91">SUM(G93,G97,G103,G111,G116,G123,G126,G132,G141)</f>
        <v>186200</v>
      </c>
      <c r="H91" s="172">
        <f t="shared" si="25"/>
        <v>-111000</v>
      </c>
      <c r="I91" s="172">
        <f t="shared" si="25"/>
        <v>422223.95999999996</v>
      </c>
      <c r="J91" s="172">
        <f t="shared" si="25"/>
        <v>317456.6</v>
      </c>
      <c r="K91" s="172">
        <f t="shared" si="25"/>
        <v>104767.35999999999</v>
      </c>
      <c r="L91" s="172">
        <f t="shared" si="25"/>
        <v>441803.58499999996</v>
      </c>
      <c r="M91" s="172">
        <f t="shared" si="25"/>
        <v>317088.596</v>
      </c>
      <c r="N91" s="172">
        <f t="shared" si="25"/>
        <v>124714.989</v>
      </c>
    </row>
    <row r="92" spans="1:14" ht="11.25" customHeight="1">
      <c r="A92" s="37"/>
      <c r="B92" s="16"/>
      <c r="C92" s="333"/>
      <c r="D92" s="334"/>
      <c r="E92" s="314" t="s">
        <v>319</v>
      </c>
      <c r="F92" s="171"/>
      <c r="G92" s="315"/>
      <c r="H92" s="316"/>
      <c r="I92" s="171"/>
      <c r="J92" s="315"/>
      <c r="K92" s="316"/>
      <c r="L92" s="171"/>
      <c r="M92" s="315"/>
      <c r="N92" s="316"/>
    </row>
    <row r="93" spans="1:14" ht="26.25" customHeight="1">
      <c r="A93" s="34">
        <v>2410</v>
      </c>
      <c r="B93" s="17" t="s">
        <v>432</v>
      </c>
      <c r="C93" s="72">
        <v>1</v>
      </c>
      <c r="D93" s="73">
        <v>0</v>
      </c>
      <c r="E93" s="314" t="s">
        <v>640</v>
      </c>
      <c r="F93" s="172">
        <f>SUM(F95:F96)</f>
        <v>0</v>
      </c>
      <c r="G93" s="172">
        <f aca="true" t="shared" si="26" ref="G93:N93">SUM(G95:G96)</f>
        <v>0</v>
      </c>
      <c r="H93" s="172">
        <f t="shared" si="26"/>
        <v>0</v>
      </c>
      <c r="I93" s="172">
        <f t="shared" si="26"/>
        <v>0</v>
      </c>
      <c r="J93" s="172">
        <f t="shared" si="26"/>
        <v>0</v>
      </c>
      <c r="K93" s="172">
        <f t="shared" si="26"/>
        <v>0</v>
      </c>
      <c r="L93" s="172">
        <f t="shared" si="26"/>
        <v>0</v>
      </c>
      <c r="M93" s="172">
        <f t="shared" si="26"/>
        <v>0</v>
      </c>
      <c r="N93" s="172">
        <f t="shared" si="26"/>
        <v>0</v>
      </c>
    </row>
    <row r="94" spans="1:14" s="12" customFormat="1" ht="13.5" customHeight="1">
      <c r="A94" s="34"/>
      <c r="B94" s="16"/>
      <c r="C94" s="72"/>
      <c r="D94" s="73"/>
      <c r="E94" s="314" t="s">
        <v>320</v>
      </c>
      <c r="F94" s="172"/>
      <c r="G94" s="321"/>
      <c r="H94" s="322"/>
      <c r="I94" s="172"/>
      <c r="J94" s="321"/>
      <c r="K94" s="322"/>
      <c r="L94" s="172"/>
      <c r="M94" s="321"/>
      <c r="N94" s="322"/>
    </row>
    <row r="95" spans="1:14" ht="29.25" customHeight="1" thickBot="1">
      <c r="A95" s="34">
        <v>2411</v>
      </c>
      <c r="B95" s="17" t="s">
        <v>432</v>
      </c>
      <c r="C95" s="72">
        <v>1</v>
      </c>
      <c r="D95" s="73">
        <v>1</v>
      </c>
      <c r="E95" s="314" t="s">
        <v>641</v>
      </c>
      <c r="F95" s="317">
        <f>SUM(G95:H95)</f>
        <v>0</v>
      </c>
      <c r="G95" s="318">
        <v>0</v>
      </c>
      <c r="H95" s="319">
        <v>0</v>
      </c>
      <c r="I95" s="317">
        <f>SUM(J95:K95)</f>
        <v>0</v>
      </c>
      <c r="J95" s="318">
        <v>0</v>
      </c>
      <c r="K95" s="319">
        <v>0</v>
      </c>
      <c r="L95" s="317">
        <f>SUM(M95:N95)</f>
        <v>0</v>
      </c>
      <c r="M95" s="318">
        <v>0</v>
      </c>
      <c r="N95" s="319">
        <v>0</v>
      </c>
    </row>
    <row r="96" spans="1:14" ht="27" customHeight="1" thickBot="1">
      <c r="A96" s="34">
        <v>2412</v>
      </c>
      <c r="B96" s="17" t="s">
        <v>432</v>
      </c>
      <c r="C96" s="72">
        <v>1</v>
      </c>
      <c r="D96" s="73">
        <v>2</v>
      </c>
      <c r="E96" s="314" t="s">
        <v>642</v>
      </c>
      <c r="F96" s="317">
        <f>SUM(G96:H96)</f>
        <v>0</v>
      </c>
      <c r="G96" s="318">
        <v>0</v>
      </c>
      <c r="H96" s="319">
        <v>0</v>
      </c>
      <c r="I96" s="317">
        <f>SUM(J96:K96)</f>
        <v>0</v>
      </c>
      <c r="J96" s="318">
        <v>0</v>
      </c>
      <c r="K96" s="319">
        <v>0</v>
      </c>
      <c r="L96" s="317">
        <f>SUM(M96:N96)</f>
        <v>0</v>
      </c>
      <c r="M96" s="318">
        <v>0</v>
      </c>
      <c r="N96" s="319">
        <v>0</v>
      </c>
    </row>
    <row r="97" spans="1:14" ht="24.75" customHeight="1">
      <c r="A97" s="34">
        <v>2420</v>
      </c>
      <c r="B97" s="17" t="s">
        <v>432</v>
      </c>
      <c r="C97" s="72">
        <v>2</v>
      </c>
      <c r="D97" s="73">
        <v>0</v>
      </c>
      <c r="E97" s="314" t="s">
        <v>643</v>
      </c>
      <c r="F97" s="172">
        <f>SUM(F99:F102)</f>
        <v>0</v>
      </c>
      <c r="G97" s="172">
        <f aca="true" t="shared" si="27" ref="G97:N97">SUM(G99:G102)</f>
        <v>0</v>
      </c>
      <c r="H97" s="172">
        <f t="shared" si="27"/>
        <v>0</v>
      </c>
      <c r="I97" s="172">
        <f t="shared" si="27"/>
        <v>0</v>
      </c>
      <c r="J97" s="172">
        <f t="shared" si="27"/>
        <v>0</v>
      </c>
      <c r="K97" s="172">
        <f t="shared" si="27"/>
        <v>0</v>
      </c>
      <c r="L97" s="172">
        <f t="shared" si="27"/>
        <v>0</v>
      </c>
      <c r="M97" s="172">
        <f t="shared" si="27"/>
        <v>0</v>
      </c>
      <c r="N97" s="172">
        <f t="shared" si="27"/>
        <v>0</v>
      </c>
    </row>
    <row r="98" spans="1:14" s="12" customFormat="1" ht="13.5" customHeight="1">
      <c r="A98" s="34"/>
      <c r="B98" s="16"/>
      <c r="C98" s="72"/>
      <c r="D98" s="73"/>
      <c r="E98" s="314" t="s">
        <v>320</v>
      </c>
      <c r="F98" s="172"/>
      <c r="G98" s="321"/>
      <c r="H98" s="322"/>
      <c r="I98" s="172"/>
      <c r="J98" s="321"/>
      <c r="K98" s="322"/>
      <c r="L98" s="172"/>
      <c r="M98" s="321"/>
      <c r="N98" s="322"/>
    </row>
    <row r="99" spans="1:14" ht="16.5" customHeight="1" thickBot="1">
      <c r="A99" s="34">
        <v>2421</v>
      </c>
      <c r="B99" s="17" t="s">
        <v>432</v>
      </c>
      <c r="C99" s="72">
        <v>2</v>
      </c>
      <c r="D99" s="73">
        <v>1</v>
      </c>
      <c r="E99" s="314" t="s">
        <v>644</v>
      </c>
      <c r="F99" s="317">
        <f>SUM(G99:H99)</f>
        <v>0</v>
      </c>
      <c r="G99" s="318">
        <v>0</v>
      </c>
      <c r="H99" s="319">
        <v>0</v>
      </c>
      <c r="I99" s="317">
        <f>SUM(J99:K99)</f>
        <v>0</v>
      </c>
      <c r="J99" s="318">
        <v>0</v>
      </c>
      <c r="K99" s="319">
        <v>0</v>
      </c>
      <c r="L99" s="317">
        <f>SUM(M99:N99)</f>
        <v>0</v>
      </c>
      <c r="M99" s="318">
        <v>0</v>
      </c>
      <c r="N99" s="319">
        <v>0</v>
      </c>
    </row>
    <row r="100" spans="1:14" ht="17.25" customHeight="1" thickBot="1">
      <c r="A100" s="34">
        <v>2422</v>
      </c>
      <c r="B100" s="17" t="s">
        <v>432</v>
      </c>
      <c r="C100" s="72">
        <v>2</v>
      </c>
      <c r="D100" s="73">
        <v>2</v>
      </c>
      <c r="E100" s="314" t="s">
        <v>645</v>
      </c>
      <c r="F100" s="317">
        <f>SUM(G100:H100)</f>
        <v>0</v>
      </c>
      <c r="G100" s="318">
        <v>0</v>
      </c>
      <c r="H100" s="319">
        <v>0</v>
      </c>
      <c r="I100" s="317">
        <f>SUM(J100:K100)</f>
        <v>0</v>
      </c>
      <c r="J100" s="318">
        <v>0</v>
      </c>
      <c r="K100" s="319">
        <v>0</v>
      </c>
      <c r="L100" s="317">
        <f>SUM(M100:N100)</f>
        <v>0</v>
      </c>
      <c r="M100" s="318">
        <v>0</v>
      </c>
      <c r="N100" s="319">
        <v>0</v>
      </c>
    </row>
    <row r="101" spans="1:14" ht="21" customHeight="1" thickBot="1">
      <c r="A101" s="34">
        <v>2423</v>
      </c>
      <c r="B101" s="17" t="s">
        <v>432</v>
      </c>
      <c r="C101" s="72">
        <v>2</v>
      </c>
      <c r="D101" s="73">
        <v>3</v>
      </c>
      <c r="E101" s="314" t="s">
        <v>646</v>
      </c>
      <c r="F101" s="317">
        <f>SUM(G101:H101)</f>
        <v>0</v>
      </c>
      <c r="G101" s="318">
        <v>0</v>
      </c>
      <c r="H101" s="319">
        <v>0</v>
      </c>
      <c r="I101" s="317">
        <f>SUM(J101:K101)</f>
        <v>0</v>
      </c>
      <c r="J101" s="318">
        <v>0</v>
      </c>
      <c r="K101" s="319">
        <v>0</v>
      </c>
      <c r="L101" s="317">
        <f>SUM(M101:N101)</f>
        <v>0</v>
      </c>
      <c r="M101" s="318">
        <v>0</v>
      </c>
      <c r="N101" s="319">
        <v>0</v>
      </c>
    </row>
    <row r="102" spans="1:14" ht="15.75" thickBot="1">
      <c r="A102" s="34">
        <v>2424</v>
      </c>
      <c r="B102" s="17" t="s">
        <v>432</v>
      </c>
      <c r="C102" s="72">
        <v>2</v>
      </c>
      <c r="D102" s="73">
        <v>4</v>
      </c>
      <c r="E102" s="314" t="s">
        <v>433</v>
      </c>
      <c r="F102" s="317">
        <f>SUM(G102:H102)</f>
        <v>0</v>
      </c>
      <c r="G102" s="318">
        <v>0</v>
      </c>
      <c r="H102" s="319">
        <v>0</v>
      </c>
      <c r="I102" s="317">
        <f>SUM(J102:K102)</f>
        <v>0</v>
      </c>
      <c r="J102" s="318">
        <v>0</v>
      </c>
      <c r="K102" s="319">
        <v>0</v>
      </c>
      <c r="L102" s="317">
        <f>SUM(M102:N102)</f>
        <v>0</v>
      </c>
      <c r="M102" s="318">
        <v>0</v>
      </c>
      <c r="N102" s="319">
        <v>0</v>
      </c>
    </row>
    <row r="103" spans="1:14" ht="14.25" customHeight="1">
      <c r="A103" s="34">
        <v>2430</v>
      </c>
      <c r="B103" s="17" t="s">
        <v>432</v>
      </c>
      <c r="C103" s="72">
        <v>3</v>
      </c>
      <c r="D103" s="73">
        <v>0</v>
      </c>
      <c r="E103" s="314" t="s">
        <v>647</v>
      </c>
      <c r="F103" s="172">
        <f>SUM(F105:F110)</f>
        <v>0</v>
      </c>
      <c r="G103" s="172">
        <f aca="true" t="shared" si="28" ref="G103:N103">SUM(G105:G110)</f>
        <v>0</v>
      </c>
      <c r="H103" s="172">
        <f t="shared" si="28"/>
        <v>0</v>
      </c>
      <c r="I103" s="172">
        <f t="shared" si="28"/>
        <v>0</v>
      </c>
      <c r="J103" s="172">
        <f t="shared" si="28"/>
        <v>0</v>
      </c>
      <c r="K103" s="172">
        <f t="shared" si="28"/>
        <v>0</v>
      </c>
      <c r="L103" s="172">
        <f t="shared" si="28"/>
        <v>0</v>
      </c>
      <c r="M103" s="172">
        <f t="shared" si="28"/>
        <v>0</v>
      </c>
      <c r="N103" s="172">
        <f t="shared" si="28"/>
        <v>0</v>
      </c>
    </row>
    <row r="104" spans="1:14" s="12" customFormat="1" ht="13.5" customHeight="1">
      <c r="A104" s="34"/>
      <c r="B104" s="16"/>
      <c r="C104" s="72"/>
      <c r="D104" s="73"/>
      <c r="E104" s="314" t="s">
        <v>320</v>
      </c>
      <c r="F104" s="172"/>
      <c r="G104" s="321"/>
      <c r="H104" s="322"/>
      <c r="I104" s="172"/>
      <c r="J104" s="321"/>
      <c r="K104" s="322"/>
      <c r="L104" s="172"/>
      <c r="M104" s="321"/>
      <c r="N104" s="322"/>
    </row>
    <row r="105" spans="1:14" ht="15.75" customHeight="1" thickBot="1">
      <c r="A105" s="34">
        <v>2431</v>
      </c>
      <c r="B105" s="17" t="s">
        <v>432</v>
      </c>
      <c r="C105" s="72">
        <v>3</v>
      </c>
      <c r="D105" s="73">
        <v>1</v>
      </c>
      <c r="E105" s="314" t="s">
        <v>648</v>
      </c>
      <c r="F105" s="317">
        <f aca="true" t="shared" si="29" ref="F105:F110">SUM(G105:H105)</f>
        <v>0</v>
      </c>
      <c r="G105" s="321">
        <v>0</v>
      </c>
      <c r="H105" s="322">
        <v>0</v>
      </c>
      <c r="I105" s="317">
        <f aca="true" t="shared" si="30" ref="I105:I110">SUM(J105:K105)</f>
        <v>0</v>
      </c>
      <c r="J105" s="321">
        <v>0</v>
      </c>
      <c r="K105" s="322">
        <v>0</v>
      </c>
      <c r="L105" s="317">
        <f aca="true" t="shared" si="31" ref="L105:L110">SUM(M105:N105)</f>
        <v>0</v>
      </c>
      <c r="M105" s="321">
        <v>0</v>
      </c>
      <c r="N105" s="322">
        <v>0</v>
      </c>
    </row>
    <row r="106" spans="1:14" ht="15" customHeight="1" thickBot="1">
      <c r="A106" s="34">
        <v>2432</v>
      </c>
      <c r="B106" s="17" t="s">
        <v>432</v>
      </c>
      <c r="C106" s="72">
        <v>3</v>
      </c>
      <c r="D106" s="73">
        <v>2</v>
      </c>
      <c r="E106" s="314" t="s">
        <v>649</v>
      </c>
      <c r="F106" s="317">
        <f t="shared" si="29"/>
        <v>0</v>
      </c>
      <c r="G106" s="321">
        <v>0</v>
      </c>
      <c r="H106" s="322">
        <v>0</v>
      </c>
      <c r="I106" s="317">
        <f t="shared" si="30"/>
        <v>0</v>
      </c>
      <c r="J106" s="321">
        <v>0</v>
      </c>
      <c r="K106" s="322">
        <v>0</v>
      </c>
      <c r="L106" s="317">
        <f t="shared" si="31"/>
        <v>0</v>
      </c>
      <c r="M106" s="321">
        <v>0</v>
      </c>
      <c r="N106" s="322">
        <v>0</v>
      </c>
    </row>
    <row r="107" spans="1:14" ht="15" customHeight="1" thickBot="1">
      <c r="A107" s="34">
        <v>2433</v>
      </c>
      <c r="B107" s="17" t="s">
        <v>432</v>
      </c>
      <c r="C107" s="72">
        <v>3</v>
      </c>
      <c r="D107" s="73">
        <v>3</v>
      </c>
      <c r="E107" s="314" t="s">
        <v>650</v>
      </c>
      <c r="F107" s="317">
        <f t="shared" si="29"/>
        <v>0</v>
      </c>
      <c r="G107" s="321">
        <v>0</v>
      </c>
      <c r="H107" s="322">
        <v>0</v>
      </c>
      <c r="I107" s="317">
        <f t="shared" si="30"/>
        <v>0</v>
      </c>
      <c r="J107" s="321">
        <v>0</v>
      </c>
      <c r="K107" s="322">
        <v>0</v>
      </c>
      <c r="L107" s="317">
        <f t="shared" si="31"/>
        <v>0</v>
      </c>
      <c r="M107" s="321">
        <v>0</v>
      </c>
      <c r="N107" s="322">
        <v>0</v>
      </c>
    </row>
    <row r="108" spans="1:14" ht="21" customHeight="1" thickBot="1">
      <c r="A108" s="34">
        <v>2434</v>
      </c>
      <c r="B108" s="17" t="s">
        <v>432</v>
      </c>
      <c r="C108" s="72">
        <v>3</v>
      </c>
      <c r="D108" s="73">
        <v>4</v>
      </c>
      <c r="E108" s="314" t="s">
        <v>651</v>
      </c>
      <c r="F108" s="317">
        <f t="shared" si="29"/>
        <v>0</v>
      </c>
      <c r="G108" s="321">
        <v>0</v>
      </c>
      <c r="H108" s="322">
        <v>0</v>
      </c>
      <c r="I108" s="317">
        <f t="shared" si="30"/>
        <v>0</v>
      </c>
      <c r="J108" s="321">
        <v>0</v>
      </c>
      <c r="K108" s="322">
        <v>0</v>
      </c>
      <c r="L108" s="317">
        <f t="shared" si="31"/>
        <v>0</v>
      </c>
      <c r="M108" s="321">
        <v>0</v>
      </c>
      <c r="N108" s="322">
        <v>0</v>
      </c>
    </row>
    <row r="109" spans="1:14" ht="15" customHeight="1" thickBot="1">
      <c r="A109" s="34">
        <v>2435</v>
      </c>
      <c r="B109" s="17" t="s">
        <v>432</v>
      </c>
      <c r="C109" s="72">
        <v>3</v>
      </c>
      <c r="D109" s="73">
        <v>5</v>
      </c>
      <c r="E109" s="314" t="s">
        <v>652</v>
      </c>
      <c r="F109" s="317">
        <f t="shared" si="29"/>
        <v>0</v>
      </c>
      <c r="G109" s="321">
        <v>0</v>
      </c>
      <c r="H109" s="322">
        <v>0</v>
      </c>
      <c r="I109" s="317">
        <f t="shared" si="30"/>
        <v>0</v>
      </c>
      <c r="J109" s="321">
        <v>0</v>
      </c>
      <c r="K109" s="322">
        <v>0</v>
      </c>
      <c r="L109" s="317">
        <f t="shared" si="31"/>
        <v>0</v>
      </c>
      <c r="M109" s="321">
        <v>0</v>
      </c>
      <c r="N109" s="322">
        <v>0</v>
      </c>
    </row>
    <row r="110" spans="1:14" ht="14.25" customHeight="1" thickBot="1">
      <c r="A110" s="34">
        <v>2436</v>
      </c>
      <c r="B110" s="17" t="s">
        <v>432</v>
      </c>
      <c r="C110" s="72">
        <v>3</v>
      </c>
      <c r="D110" s="73">
        <v>6</v>
      </c>
      <c r="E110" s="314" t="s">
        <v>653</v>
      </c>
      <c r="F110" s="317">
        <f t="shared" si="29"/>
        <v>0</v>
      </c>
      <c r="G110" s="321">
        <v>0</v>
      </c>
      <c r="H110" s="322">
        <v>0</v>
      </c>
      <c r="I110" s="317">
        <f t="shared" si="30"/>
        <v>0</v>
      </c>
      <c r="J110" s="321">
        <v>0</v>
      </c>
      <c r="K110" s="322">
        <v>0</v>
      </c>
      <c r="L110" s="317">
        <f t="shared" si="31"/>
        <v>0</v>
      </c>
      <c r="M110" s="321">
        <v>0</v>
      </c>
      <c r="N110" s="322">
        <v>0</v>
      </c>
    </row>
    <row r="111" spans="1:14" ht="27" customHeight="1">
      <c r="A111" s="34">
        <v>2440</v>
      </c>
      <c r="B111" s="17" t="s">
        <v>432</v>
      </c>
      <c r="C111" s="72">
        <v>4</v>
      </c>
      <c r="D111" s="73">
        <v>0</v>
      </c>
      <c r="E111" s="314" t="s">
        <v>654</v>
      </c>
      <c r="F111" s="172">
        <f>SUM(F113:F115)</f>
        <v>0</v>
      </c>
      <c r="G111" s="172">
        <f aca="true" t="shared" si="32" ref="G111:N111">SUM(G113:G115)</f>
        <v>0</v>
      </c>
      <c r="H111" s="172">
        <f t="shared" si="32"/>
        <v>0</v>
      </c>
      <c r="I111" s="172">
        <f t="shared" si="32"/>
        <v>0</v>
      </c>
      <c r="J111" s="172">
        <f t="shared" si="32"/>
        <v>0</v>
      </c>
      <c r="K111" s="172">
        <f t="shared" si="32"/>
        <v>0</v>
      </c>
      <c r="L111" s="172">
        <f t="shared" si="32"/>
        <v>0</v>
      </c>
      <c r="M111" s="172">
        <f t="shared" si="32"/>
        <v>0</v>
      </c>
      <c r="N111" s="172">
        <f t="shared" si="32"/>
        <v>0</v>
      </c>
    </row>
    <row r="112" spans="1:14" s="12" customFormat="1" ht="14.25" customHeight="1">
      <c r="A112" s="34"/>
      <c r="B112" s="16"/>
      <c r="C112" s="72"/>
      <c r="D112" s="73"/>
      <c r="E112" s="314" t="s">
        <v>320</v>
      </c>
      <c r="F112" s="172"/>
      <c r="G112" s="321"/>
      <c r="H112" s="322"/>
      <c r="I112" s="172"/>
      <c r="J112" s="321"/>
      <c r="K112" s="322"/>
      <c r="L112" s="172"/>
      <c r="M112" s="321"/>
      <c r="N112" s="322"/>
    </row>
    <row r="113" spans="1:14" ht="27.75" customHeight="1" thickBot="1">
      <c r="A113" s="34">
        <v>2441</v>
      </c>
      <c r="B113" s="17" t="s">
        <v>432</v>
      </c>
      <c r="C113" s="72">
        <v>4</v>
      </c>
      <c r="D113" s="73">
        <v>1</v>
      </c>
      <c r="E113" s="314" t="s">
        <v>655</v>
      </c>
      <c r="F113" s="317">
        <f>SUM(G113:H113)</f>
        <v>0</v>
      </c>
      <c r="G113" s="321">
        <v>0</v>
      </c>
      <c r="H113" s="322">
        <v>0</v>
      </c>
      <c r="I113" s="317">
        <f>SUM(J113:K113)</f>
        <v>0</v>
      </c>
      <c r="J113" s="321">
        <v>0</v>
      </c>
      <c r="K113" s="322">
        <v>0</v>
      </c>
      <c r="L113" s="317">
        <f>SUM(M113:N113)</f>
        <v>0</v>
      </c>
      <c r="M113" s="321">
        <v>0</v>
      </c>
      <c r="N113" s="322">
        <v>0</v>
      </c>
    </row>
    <row r="114" spans="1:14" ht="20.25" customHeight="1" thickBot="1">
      <c r="A114" s="34">
        <v>2442</v>
      </c>
      <c r="B114" s="17" t="s">
        <v>432</v>
      </c>
      <c r="C114" s="72">
        <v>4</v>
      </c>
      <c r="D114" s="73">
        <v>2</v>
      </c>
      <c r="E114" s="314" t="s">
        <v>656</v>
      </c>
      <c r="F114" s="317">
        <f>SUM(G114:H114)</f>
        <v>0</v>
      </c>
      <c r="G114" s="321">
        <v>0</v>
      </c>
      <c r="H114" s="322">
        <v>0</v>
      </c>
      <c r="I114" s="317">
        <f>SUM(J114:K114)</f>
        <v>0</v>
      </c>
      <c r="J114" s="321">
        <v>0</v>
      </c>
      <c r="K114" s="322">
        <v>0</v>
      </c>
      <c r="L114" s="317">
        <f>SUM(M114:N114)</f>
        <v>0</v>
      </c>
      <c r="M114" s="321">
        <v>0</v>
      </c>
      <c r="N114" s="322">
        <v>0</v>
      </c>
    </row>
    <row r="115" spans="1:14" ht="15" customHeight="1" thickBot="1">
      <c r="A115" s="34">
        <v>2443</v>
      </c>
      <c r="B115" s="17" t="s">
        <v>432</v>
      </c>
      <c r="C115" s="72">
        <v>4</v>
      </c>
      <c r="D115" s="73">
        <v>3</v>
      </c>
      <c r="E115" s="314" t="s">
        <v>657</v>
      </c>
      <c r="F115" s="317">
        <f>SUM(G115:H115)</f>
        <v>0</v>
      </c>
      <c r="G115" s="321">
        <v>0</v>
      </c>
      <c r="H115" s="322">
        <v>0</v>
      </c>
      <c r="I115" s="317">
        <f>SUM(J115:K115)</f>
        <v>0</v>
      </c>
      <c r="J115" s="321">
        <v>0</v>
      </c>
      <c r="K115" s="322">
        <v>0</v>
      </c>
      <c r="L115" s="317">
        <f>SUM(M115:N115)</f>
        <v>0</v>
      </c>
      <c r="M115" s="321">
        <v>0</v>
      </c>
      <c r="N115" s="322">
        <v>0</v>
      </c>
    </row>
    <row r="116" spans="1:14" ht="16.5" customHeight="1">
      <c r="A116" s="34">
        <v>2450</v>
      </c>
      <c r="B116" s="17" t="s">
        <v>432</v>
      </c>
      <c r="C116" s="72">
        <v>5</v>
      </c>
      <c r="D116" s="73">
        <v>0</v>
      </c>
      <c r="E116" s="314" t="s">
        <v>658</v>
      </c>
      <c r="F116" s="172">
        <f>SUM(F118:F122)</f>
        <v>275200</v>
      </c>
      <c r="G116" s="172">
        <f aca="true" t="shared" si="33" ref="G116:N116">SUM(G118:G122)</f>
        <v>186200</v>
      </c>
      <c r="H116" s="172">
        <f t="shared" si="33"/>
        <v>89000</v>
      </c>
      <c r="I116" s="172">
        <f t="shared" si="33"/>
        <v>522223.95999999996</v>
      </c>
      <c r="J116" s="172">
        <f t="shared" si="33"/>
        <v>317456.6</v>
      </c>
      <c r="K116" s="172">
        <f t="shared" si="33"/>
        <v>204767.36</v>
      </c>
      <c r="L116" s="172">
        <f t="shared" si="33"/>
        <v>521852.7302</v>
      </c>
      <c r="M116" s="172">
        <f t="shared" si="33"/>
        <v>317088.596</v>
      </c>
      <c r="N116" s="172">
        <f t="shared" si="33"/>
        <v>204764.1342</v>
      </c>
    </row>
    <row r="117" spans="1:14" s="12" customFormat="1" ht="15" customHeight="1">
      <c r="A117" s="34"/>
      <c r="B117" s="16"/>
      <c r="C117" s="72"/>
      <c r="D117" s="73"/>
      <c r="E117" s="314" t="s">
        <v>320</v>
      </c>
      <c r="F117" s="172"/>
      <c r="G117" s="321"/>
      <c r="H117" s="322"/>
      <c r="I117" s="172"/>
      <c r="J117" s="321"/>
      <c r="K117" s="322"/>
      <c r="L117" s="172"/>
      <c r="M117" s="321"/>
      <c r="N117" s="322"/>
    </row>
    <row r="118" spans="1:14" ht="14.25" customHeight="1" thickBot="1">
      <c r="A118" s="34">
        <v>2451</v>
      </c>
      <c r="B118" s="17" t="s">
        <v>432</v>
      </c>
      <c r="C118" s="72">
        <v>5</v>
      </c>
      <c r="D118" s="73">
        <v>1</v>
      </c>
      <c r="E118" s="314" t="s">
        <v>659</v>
      </c>
      <c r="F118" s="317">
        <f>SUM(G118:H118)</f>
        <v>275200</v>
      </c>
      <c r="G118" s="318">
        <v>186200</v>
      </c>
      <c r="H118" s="319">
        <v>89000</v>
      </c>
      <c r="I118" s="317">
        <f>SUM(J118:K118)</f>
        <v>522223.95999999996</v>
      </c>
      <c r="J118" s="318">
        <v>317456.6</v>
      </c>
      <c r="K118" s="319">
        <v>204767.36</v>
      </c>
      <c r="L118" s="317">
        <f>SUM(M118:N118)</f>
        <v>521852.7302</v>
      </c>
      <c r="M118" s="318">
        <v>317088.596</v>
      </c>
      <c r="N118" s="319">
        <v>204764.1342</v>
      </c>
    </row>
    <row r="119" spans="1:14" ht="18" customHeight="1" thickBot="1">
      <c r="A119" s="34">
        <v>2452</v>
      </c>
      <c r="B119" s="17" t="s">
        <v>432</v>
      </c>
      <c r="C119" s="72">
        <v>5</v>
      </c>
      <c r="D119" s="73">
        <v>2</v>
      </c>
      <c r="E119" s="314" t="s">
        <v>660</v>
      </c>
      <c r="F119" s="317">
        <f>SUM(G119:H119)</f>
        <v>0</v>
      </c>
      <c r="G119" s="318">
        <v>0</v>
      </c>
      <c r="H119" s="319">
        <v>0</v>
      </c>
      <c r="I119" s="317">
        <f>SUM(J119:K119)</f>
        <v>0</v>
      </c>
      <c r="J119" s="318">
        <v>0</v>
      </c>
      <c r="K119" s="319">
        <v>0</v>
      </c>
      <c r="L119" s="317">
        <f>SUM(M119:N119)</f>
        <v>0</v>
      </c>
      <c r="M119" s="318">
        <v>0</v>
      </c>
      <c r="N119" s="319">
        <v>0</v>
      </c>
    </row>
    <row r="120" spans="1:14" ht="15" customHeight="1" thickBot="1">
      <c r="A120" s="34">
        <v>2453</v>
      </c>
      <c r="B120" s="17" t="s">
        <v>432</v>
      </c>
      <c r="C120" s="72">
        <v>5</v>
      </c>
      <c r="D120" s="73">
        <v>3</v>
      </c>
      <c r="E120" s="314" t="s">
        <v>661</v>
      </c>
      <c r="F120" s="317">
        <f>SUM(G120:H120)</f>
        <v>0</v>
      </c>
      <c r="G120" s="318">
        <v>0</v>
      </c>
      <c r="H120" s="319">
        <v>0</v>
      </c>
      <c r="I120" s="317">
        <f>SUM(J120:K120)</f>
        <v>0</v>
      </c>
      <c r="J120" s="318">
        <v>0</v>
      </c>
      <c r="K120" s="319">
        <v>0</v>
      </c>
      <c r="L120" s="317">
        <f>SUM(M120:N120)</f>
        <v>0</v>
      </c>
      <c r="M120" s="318">
        <v>0</v>
      </c>
      <c r="N120" s="319">
        <v>0</v>
      </c>
    </row>
    <row r="121" spans="1:14" ht="15" customHeight="1" thickBot="1">
      <c r="A121" s="34">
        <v>2454</v>
      </c>
      <c r="B121" s="17" t="s">
        <v>432</v>
      </c>
      <c r="C121" s="72">
        <v>5</v>
      </c>
      <c r="D121" s="73">
        <v>4</v>
      </c>
      <c r="E121" s="314" t="s">
        <v>662</v>
      </c>
      <c r="F121" s="317">
        <f>SUM(G121:H121)</f>
        <v>0</v>
      </c>
      <c r="G121" s="318">
        <v>0</v>
      </c>
      <c r="H121" s="319">
        <v>0</v>
      </c>
      <c r="I121" s="317">
        <f>SUM(J121:K121)</f>
        <v>0</v>
      </c>
      <c r="J121" s="318">
        <v>0</v>
      </c>
      <c r="K121" s="319">
        <v>0</v>
      </c>
      <c r="L121" s="317">
        <f>SUM(M121:N121)</f>
        <v>0</v>
      </c>
      <c r="M121" s="318">
        <v>0</v>
      </c>
      <c r="N121" s="319">
        <v>0</v>
      </c>
    </row>
    <row r="122" spans="1:14" ht="19.5" customHeight="1" thickBot="1">
      <c r="A122" s="34">
        <v>2455</v>
      </c>
      <c r="B122" s="17" t="s">
        <v>432</v>
      </c>
      <c r="C122" s="72">
        <v>5</v>
      </c>
      <c r="D122" s="73">
        <v>5</v>
      </c>
      <c r="E122" s="314" t="s">
        <v>663</v>
      </c>
      <c r="F122" s="317">
        <f>SUM(G122:H122)</f>
        <v>0</v>
      </c>
      <c r="G122" s="318">
        <v>0</v>
      </c>
      <c r="H122" s="319">
        <v>0</v>
      </c>
      <c r="I122" s="317">
        <f>SUM(J122:K122)</f>
        <v>0</v>
      </c>
      <c r="J122" s="318">
        <v>0</v>
      </c>
      <c r="K122" s="319">
        <v>0</v>
      </c>
      <c r="L122" s="317">
        <f>SUM(M122:N122)</f>
        <v>0</v>
      </c>
      <c r="M122" s="318">
        <v>0</v>
      </c>
      <c r="N122" s="319">
        <v>0</v>
      </c>
    </row>
    <row r="123" spans="1:14" ht="18" customHeight="1">
      <c r="A123" s="34">
        <v>2460</v>
      </c>
      <c r="B123" s="17" t="s">
        <v>432</v>
      </c>
      <c r="C123" s="72">
        <v>6</v>
      </c>
      <c r="D123" s="73">
        <v>0</v>
      </c>
      <c r="E123" s="314" t="s">
        <v>664</v>
      </c>
      <c r="F123" s="172">
        <f>SUM(F125)</f>
        <v>0</v>
      </c>
      <c r="G123" s="172">
        <f aca="true" t="shared" si="34" ref="G123:N123">SUM(G125)</f>
        <v>0</v>
      </c>
      <c r="H123" s="172">
        <f t="shared" si="34"/>
        <v>0</v>
      </c>
      <c r="I123" s="172">
        <f t="shared" si="34"/>
        <v>0</v>
      </c>
      <c r="J123" s="172">
        <f t="shared" si="34"/>
        <v>0</v>
      </c>
      <c r="K123" s="172">
        <f t="shared" si="34"/>
        <v>0</v>
      </c>
      <c r="L123" s="172">
        <f t="shared" si="34"/>
        <v>0</v>
      </c>
      <c r="M123" s="172">
        <f t="shared" si="34"/>
        <v>0</v>
      </c>
      <c r="N123" s="172">
        <f t="shared" si="34"/>
        <v>0</v>
      </c>
    </row>
    <row r="124" spans="1:14" s="12" customFormat="1" ht="15" customHeight="1">
      <c r="A124" s="34"/>
      <c r="B124" s="16"/>
      <c r="C124" s="72"/>
      <c r="D124" s="73"/>
      <c r="E124" s="314" t="s">
        <v>320</v>
      </c>
      <c r="F124" s="173"/>
      <c r="G124" s="173"/>
      <c r="H124" s="173"/>
      <c r="I124" s="173"/>
      <c r="J124" s="173"/>
      <c r="K124" s="173"/>
      <c r="L124" s="173"/>
      <c r="M124" s="173"/>
      <c r="N124" s="173"/>
    </row>
    <row r="125" spans="1:14" ht="18.75" customHeight="1" thickBot="1">
      <c r="A125" s="34">
        <v>2461</v>
      </c>
      <c r="B125" s="17" t="s">
        <v>432</v>
      </c>
      <c r="C125" s="72">
        <v>6</v>
      </c>
      <c r="D125" s="73">
        <v>1</v>
      </c>
      <c r="E125" s="314" t="s">
        <v>665</v>
      </c>
      <c r="F125" s="317">
        <f>SUM(G125:H125)</f>
        <v>0</v>
      </c>
      <c r="G125" s="318">
        <v>0</v>
      </c>
      <c r="H125" s="319">
        <v>0</v>
      </c>
      <c r="I125" s="317">
        <f>SUM(J125:K125)</f>
        <v>0</v>
      </c>
      <c r="J125" s="318">
        <v>0</v>
      </c>
      <c r="K125" s="319">
        <v>0</v>
      </c>
      <c r="L125" s="317">
        <f>SUM(M125:N125)</f>
        <v>0</v>
      </c>
      <c r="M125" s="318">
        <v>0</v>
      </c>
      <c r="N125" s="319">
        <v>0</v>
      </c>
    </row>
    <row r="126" spans="1:14" ht="14.25" customHeight="1">
      <c r="A126" s="34">
        <v>2470</v>
      </c>
      <c r="B126" s="17" t="s">
        <v>432</v>
      </c>
      <c r="C126" s="72">
        <v>7</v>
      </c>
      <c r="D126" s="73">
        <v>0</v>
      </c>
      <c r="E126" s="314" t="s">
        <v>666</v>
      </c>
      <c r="F126" s="172">
        <f>SUM(F128:F131)</f>
        <v>0</v>
      </c>
      <c r="G126" s="172">
        <f aca="true" t="shared" si="35" ref="G126:N126">SUM(G128:G131)</f>
        <v>0</v>
      </c>
      <c r="H126" s="172">
        <f t="shared" si="35"/>
        <v>0</v>
      </c>
      <c r="I126" s="172">
        <f t="shared" si="35"/>
        <v>0</v>
      </c>
      <c r="J126" s="172">
        <f t="shared" si="35"/>
        <v>0</v>
      </c>
      <c r="K126" s="172">
        <f t="shared" si="35"/>
        <v>0</v>
      </c>
      <c r="L126" s="172">
        <f t="shared" si="35"/>
        <v>0</v>
      </c>
      <c r="M126" s="172">
        <f t="shared" si="35"/>
        <v>0</v>
      </c>
      <c r="N126" s="172">
        <f t="shared" si="35"/>
        <v>0</v>
      </c>
    </row>
    <row r="127" spans="1:14" s="12" customFormat="1" ht="14.25" customHeight="1">
      <c r="A127" s="34"/>
      <c r="B127" s="16"/>
      <c r="C127" s="72"/>
      <c r="D127" s="73"/>
      <c r="E127" s="314" t="s">
        <v>320</v>
      </c>
      <c r="F127" s="172"/>
      <c r="G127" s="321"/>
      <c r="H127" s="322"/>
      <c r="I127" s="172"/>
      <c r="J127" s="321"/>
      <c r="K127" s="322"/>
      <c r="L127" s="172"/>
      <c r="M127" s="321"/>
      <c r="N127" s="322"/>
    </row>
    <row r="128" spans="1:14" ht="25.5" customHeight="1" thickBot="1">
      <c r="A128" s="34">
        <v>2471</v>
      </c>
      <c r="B128" s="17" t="s">
        <v>432</v>
      </c>
      <c r="C128" s="72">
        <v>7</v>
      </c>
      <c r="D128" s="73">
        <v>1</v>
      </c>
      <c r="E128" s="314" t="s">
        <v>667</v>
      </c>
      <c r="F128" s="317">
        <f>SUM(G128:H128)</f>
        <v>0</v>
      </c>
      <c r="G128" s="318">
        <v>0</v>
      </c>
      <c r="H128" s="319">
        <v>0</v>
      </c>
      <c r="I128" s="317">
        <f>SUM(J128:K128)</f>
        <v>0</v>
      </c>
      <c r="J128" s="318">
        <v>0</v>
      </c>
      <c r="K128" s="319">
        <v>0</v>
      </c>
      <c r="L128" s="317">
        <f>SUM(M128:N128)</f>
        <v>0</v>
      </c>
      <c r="M128" s="318">
        <v>0</v>
      </c>
      <c r="N128" s="319">
        <v>0</v>
      </c>
    </row>
    <row r="129" spans="1:14" ht="15" customHeight="1" thickBot="1">
      <c r="A129" s="34">
        <v>2472</v>
      </c>
      <c r="B129" s="17" t="s">
        <v>432</v>
      </c>
      <c r="C129" s="72">
        <v>7</v>
      </c>
      <c r="D129" s="73">
        <v>2</v>
      </c>
      <c r="E129" s="314" t="s">
        <v>668</v>
      </c>
      <c r="F129" s="317">
        <f>SUM(G129:H129)</f>
        <v>0</v>
      </c>
      <c r="G129" s="318">
        <v>0</v>
      </c>
      <c r="H129" s="319">
        <v>0</v>
      </c>
      <c r="I129" s="317">
        <f>SUM(J129:K129)</f>
        <v>0</v>
      </c>
      <c r="J129" s="318">
        <v>0</v>
      </c>
      <c r="K129" s="319">
        <v>0</v>
      </c>
      <c r="L129" s="317">
        <f>SUM(M129:N129)</f>
        <v>0</v>
      </c>
      <c r="M129" s="318">
        <v>0</v>
      </c>
      <c r="N129" s="319">
        <v>0</v>
      </c>
    </row>
    <row r="130" spans="1:14" ht="16.5" customHeight="1" thickBot="1">
      <c r="A130" s="34">
        <v>2473</v>
      </c>
      <c r="B130" s="17" t="s">
        <v>432</v>
      </c>
      <c r="C130" s="72">
        <v>7</v>
      </c>
      <c r="D130" s="73">
        <v>3</v>
      </c>
      <c r="E130" s="314" t="s">
        <v>669</v>
      </c>
      <c r="F130" s="317">
        <f>SUM(G130:H130)</f>
        <v>0</v>
      </c>
      <c r="G130" s="318">
        <v>0</v>
      </c>
      <c r="H130" s="319">
        <v>0</v>
      </c>
      <c r="I130" s="317">
        <f>SUM(J130:K130)</f>
        <v>0</v>
      </c>
      <c r="J130" s="318">
        <v>0</v>
      </c>
      <c r="K130" s="319">
        <v>0</v>
      </c>
      <c r="L130" s="317">
        <f>SUM(M130:N130)</f>
        <v>0</v>
      </c>
      <c r="M130" s="318">
        <v>0</v>
      </c>
      <c r="N130" s="319">
        <v>0</v>
      </c>
    </row>
    <row r="131" spans="1:14" ht="17.25" customHeight="1" thickBot="1">
      <c r="A131" s="34">
        <v>2474</v>
      </c>
      <c r="B131" s="17" t="s">
        <v>432</v>
      </c>
      <c r="C131" s="72">
        <v>7</v>
      </c>
      <c r="D131" s="73">
        <v>4</v>
      </c>
      <c r="E131" s="314" t="s">
        <v>670</v>
      </c>
      <c r="F131" s="317">
        <f>SUM(G131:H131)</f>
        <v>0</v>
      </c>
      <c r="G131" s="318">
        <v>0</v>
      </c>
      <c r="H131" s="319">
        <v>0</v>
      </c>
      <c r="I131" s="317">
        <f>SUM(J131:K131)</f>
        <v>0</v>
      </c>
      <c r="J131" s="318">
        <v>0</v>
      </c>
      <c r="K131" s="319">
        <v>0</v>
      </c>
      <c r="L131" s="317">
        <f>SUM(M131:N131)</f>
        <v>0</v>
      </c>
      <c r="M131" s="318">
        <v>0</v>
      </c>
      <c r="N131" s="319">
        <v>0</v>
      </c>
    </row>
    <row r="132" spans="1:14" ht="29.25" customHeight="1">
      <c r="A132" s="34">
        <v>2480</v>
      </c>
      <c r="B132" s="17" t="s">
        <v>432</v>
      </c>
      <c r="C132" s="72">
        <v>8</v>
      </c>
      <c r="D132" s="73">
        <v>0</v>
      </c>
      <c r="E132" s="314" t="s">
        <v>671</v>
      </c>
      <c r="F132" s="172">
        <f>SUM(F134:F140)</f>
        <v>0</v>
      </c>
      <c r="G132" s="172">
        <f aca="true" t="shared" si="36" ref="G132:N132">SUM(G134:G140)</f>
        <v>0</v>
      </c>
      <c r="H132" s="172">
        <f t="shared" si="36"/>
        <v>0</v>
      </c>
      <c r="I132" s="172">
        <f t="shared" si="36"/>
        <v>0</v>
      </c>
      <c r="J132" s="172">
        <f t="shared" si="36"/>
        <v>0</v>
      </c>
      <c r="K132" s="172">
        <f t="shared" si="36"/>
        <v>0</v>
      </c>
      <c r="L132" s="172">
        <f t="shared" si="36"/>
        <v>0</v>
      </c>
      <c r="M132" s="172">
        <f t="shared" si="36"/>
        <v>0</v>
      </c>
      <c r="N132" s="172">
        <f t="shared" si="36"/>
        <v>0</v>
      </c>
    </row>
    <row r="133" spans="1:14" s="12" customFormat="1" ht="16.5" customHeight="1">
      <c r="A133" s="34"/>
      <c r="B133" s="16"/>
      <c r="C133" s="72"/>
      <c r="D133" s="73"/>
      <c r="E133" s="314" t="s">
        <v>320</v>
      </c>
      <c r="F133" s="172"/>
      <c r="G133" s="321"/>
      <c r="H133" s="322"/>
      <c r="I133" s="172"/>
      <c r="J133" s="321"/>
      <c r="K133" s="322"/>
      <c r="L133" s="172"/>
      <c r="M133" s="321"/>
      <c r="N133" s="322"/>
    </row>
    <row r="134" spans="1:14" ht="39.75" customHeight="1" thickBot="1">
      <c r="A134" s="34">
        <v>2481</v>
      </c>
      <c r="B134" s="17" t="s">
        <v>432</v>
      </c>
      <c r="C134" s="72">
        <v>8</v>
      </c>
      <c r="D134" s="73">
        <v>1</v>
      </c>
      <c r="E134" s="314" t="s">
        <v>672</v>
      </c>
      <c r="F134" s="317">
        <f aca="true" t="shared" si="37" ref="F134:F140">SUM(G134:H134)</f>
        <v>0</v>
      </c>
      <c r="G134" s="318">
        <v>0</v>
      </c>
      <c r="H134" s="319">
        <v>0</v>
      </c>
      <c r="I134" s="317">
        <f aca="true" t="shared" si="38" ref="I134:I140">SUM(J134:K134)</f>
        <v>0</v>
      </c>
      <c r="J134" s="318">
        <v>0</v>
      </c>
      <c r="K134" s="319">
        <v>0</v>
      </c>
      <c r="L134" s="317">
        <f aca="true" t="shared" si="39" ref="L134:L140">SUM(M134:N134)</f>
        <v>0</v>
      </c>
      <c r="M134" s="318">
        <v>0</v>
      </c>
      <c r="N134" s="319">
        <v>0</v>
      </c>
    </row>
    <row r="135" spans="1:14" ht="40.5" customHeight="1" thickBot="1">
      <c r="A135" s="34">
        <v>2482</v>
      </c>
      <c r="B135" s="17" t="s">
        <v>432</v>
      </c>
      <c r="C135" s="72">
        <v>8</v>
      </c>
      <c r="D135" s="73">
        <v>2</v>
      </c>
      <c r="E135" s="314" t="s">
        <v>673</v>
      </c>
      <c r="F135" s="317">
        <f t="shared" si="37"/>
        <v>0</v>
      </c>
      <c r="G135" s="318">
        <v>0</v>
      </c>
      <c r="H135" s="319">
        <v>0</v>
      </c>
      <c r="I135" s="317">
        <f t="shared" si="38"/>
        <v>0</v>
      </c>
      <c r="J135" s="318">
        <v>0</v>
      </c>
      <c r="K135" s="319">
        <v>0</v>
      </c>
      <c r="L135" s="317">
        <f t="shared" si="39"/>
        <v>0</v>
      </c>
      <c r="M135" s="318">
        <v>0</v>
      </c>
      <c r="N135" s="319">
        <v>0</v>
      </c>
    </row>
    <row r="136" spans="1:14" ht="30" customHeight="1" thickBot="1">
      <c r="A136" s="34">
        <v>2483</v>
      </c>
      <c r="B136" s="17" t="s">
        <v>432</v>
      </c>
      <c r="C136" s="72">
        <v>8</v>
      </c>
      <c r="D136" s="73">
        <v>3</v>
      </c>
      <c r="E136" s="314" t="s">
        <v>674</v>
      </c>
      <c r="F136" s="317">
        <f t="shared" si="37"/>
        <v>0</v>
      </c>
      <c r="G136" s="318">
        <v>0</v>
      </c>
      <c r="H136" s="319">
        <v>0</v>
      </c>
      <c r="I136" s="317">
        <f t="shared" si="38"/>
        <v>0</v>
      </c>
      <c r="J136" s="318">
        <v>0</v>
      </c>
      <c r="K136" s="319">
        <v>0</v>
      </c>
      <c r="L136" s="317">
        <f t="shared" si="39"/>
        <v>0</v>
      </c>
      <c r="M136" s="318">
        <v>0</v>
      </c>
      <c r="N136" s="319">
        <v>0</v>
      </c>
    </row>
    <row r="137" spans="1:14" ht="37.5" customHeight="1" thickBot="1">
      <c r="A137" s="34">
        <v>2484</v>
      </c>
      <c r="B137" s="17" t="s">
        <v>432</v>
      </c>
      <c r="C137" s="72">
        <v>8</v>
      </c>
      <c r="D137" s="73">
        <v>4</v>
      </c>
      <c r="E137" s="314" t="s">
        <v>707</v>
      </c>
      <c r="F137" s="317">
        <f t="shared" si="37"/>
        <v>0</v>
      </c>
      <c r="G137" s="318">
        <v>0</v>
      </c>
      <c r="H137" s="319">
        <v>0</v>
      </c>
      <c r="I137" s="317">
        <f t="shared" si="38"/>
        <v>0</v>
      </c>
      <c r="J137" s="318">
        <v>0</v>
      </c>
      <c r="K137" s="319">
        <v>0</v>
      </c>
      <c r="L137" s="317">
        <f t="shared" si="39"/>
        <v>0</v>
      </c>
      <c r="M137" s="318">
        <v>0</v>
      </c>
      <c r="N137" s="319">
        <v>0</v>
      </c>
    </row>
    <row r="138" spans="1:14" ht="28.5" customHeight="1" thickBot="1">
      <c r="A138" s="34">
        <v>2485</v>
      </c>
      <c r="B138" s="17" t="s">
        <v>432</v>
      </c>
      <c r="C138" s="72">
        <v>8</v>
      </c>
      <c r="D138" s="73">
        <v>5</v>
      </c>
      <c r="E138" s="314" t="s">
        <v>708</v>
      </c>
      <c r="F138" s="317">
        <f t="shared" si="37"/>
        <v>0</v>
      </c>
      <c r="G138" s="318">
        <v>0</v>
      </c>
      <c r="H138" s="319">
        <v>0</v>
      </c>
      <c r="I138" s="317">
        <f t="shared" si="38"/>
        <v>0</v>
      </c>
      <c r="J138" s="318">
        <v>0</v>
      </c>
      <c r="K138" s="319">
        <v>0</v>
      </c>
      <c r="L138" s="317">
        <f t="shared" si="39"/>
        <v>0</v>
      </c>
      <c r="M138" s="318">
        <v>0</v>
      </c>
      <c r="N138" s="319">
        <v>0</v>
      </c>
    </row>
    <row r="139" spans="1:14" ht="20.25" customHeight="1" thickBot="1">
      <c r="A139" s="34">
        <v>2486</v>
      </c>
      <c r="B139" s="17" t="s">
        <v>432</v>
      </c>
      <c r="C139" s="72">
        <v>8</v>
      </c>
      <c r="D139" s="73">
        <v>6</v>
      </c>
      <c r="E139" s="314" t="s">
        <v>709</v>
      </c>
      <c r="F139" s="317">
        <f t="shared" si="37"/>
        <v>0</v>
      </c>
      <c r="G139" s="318">
        <v>0</v>
      </c>
      <c r="H139" s="319">
        <v>0</v>
      </c>
      <c r="I139" s="317">
        <f t="shared" si="38"/>
        <v>0</v>
      </c>
      <c r="J139" s="318">
        <v>0</v>
      </c>
      <c r="K139" s="319">
        <v>0</v>
      </c>
      <c r="L139" s="317">
        <f t="shared" si="39"/>
        <v>0</v>
      </c>
      <c r="M139" s="318">
        <v>0</v>
      </c>
      <c r="N139" s="319">
        <v>0</v>
      </c>
    </row>
    <row r="140" spans="1:14" ht="27" customHeight="1" thickBot="1">
      <c r="A140" s="34">
        <v>2487</v>
      </c>
      <c r="B140" s="17" t="s">
        <v>432</v>
      </c>
      <c r="C140" s="72">
        <v>8</v>
      </c>
      <c r="D140" s="73">
        <v>7</v>
      </c>
      <c r="E140" s="314" t="s">
        <v>710</v>
      </c>
      <c r="F140" s="317">
        <f t="shared" si="37"/>
        <v>0</v>
      </c>
      <c r="G140" s="318">
        <v>0</v>
      </c>
      <c r="H140" s="319">
        <v>0</v>
      </c>
      <c r="I140" s="317">
        <f t="shared" si="38"/>
        <v>0</v>
      </c>
      <c r="J140" s="318">
        <v>0</v>
      </c>
      <c r="K140" s="319">
        <v>0</v>
      </c>
      <c r="L140" s="317">
        <f t="shared" si="39"/>
        <v>0</v>
      </c>
      <c r="M140" s="318">
        <v>0</v>
      </c>
      <c r="N140" s="319">
        <v>0</v>
      </c>
    </row>
    <row r="141" spans="1:14" ht="27.75" customHeight="1">
      <c r="A141" s="34">
        <v>2490</v>
      </c>
      <c r="B141" s="17" t="s">
        <v>432</v>
      </c>
      <c r="C141" s="72">
        <v>9</v>
      </c>
      <c r="D141" s="73">
        <v>0</v>
      </c>
      <c r="E141" s="314" t="s">
        <v>711</v>
      </c>
      <c r="F141" s="172">
        <f>SUM(F143)</f>
        <v>-200000</v>
      </c>
      <c r="G141" s="172">
        <f aca="true" t="shared" si="40" ref="G141:N141">SUM(G143)</f>
        <v>0</v>
      </c>
      <c r="H141" s="172">
        <f t="shared" si="40"/>
        <v>-200000</v>
      </c>
      <c r="I141" s="172">
        <f t="shared" si="40"/>
        <v>-100000</v>
      </c>
      <c r="J141" s="172">
        <f t="shared" si="40"/>
        <v>0</v>
      </c>
      <c r="K141" s="172">
        <f t="shared" si="40"/>
        <v>-100000</v>
      </c>
      <c r="L141" s="172">
        <f t="shared" si="40"/>
        <v>-80049.1452</v>
      </c>
      <c r="M141" s="172">
        <f t="shared" si="40"/>
        <v>0</v>
      </c>
      <c r="N141" s="172">
        <f t="shared" si="40"/>
        <v>-80049.1452</v>
      </c>
    </row>
    <row r="142" spans="1:14" s="12" customFormat="1" ht="16.5" customHeight="1">
      <c r="A142" s="34"/>
      <c r="B142" s="16"/>
      <c r="C142" s="72"/>
      <c r="D142" s="73"/>
      <c r="E142" s="314" t="s">
        <v>320</v>
      </c>
      <c r="F142" s="173"/>
      <c r="G142" s="173"/>
      <c r="H142" s="173"/>
      <c r="I142" s="173"/>
      <c r="J142" s="173"/>
      <c r="K142" s="173"/>
      <c r="L142" s="173"/>
      <c r="M142" s="173"/>
      <c r="N142" s="173"/>
    </row>
    <row r="143" spans="1:14" ht="14.25" customHeight="1" thickBot="1">
      <c r="A143" s="34">
        <v>2491</v>
      </c>
      <c r="B143" s="17" t="s">
        <v>432</v>
      </c>
      <c r="C143" s="72">
        <v>9</v>
      </c>
      <c r="D143" s="73">
        <v>1</v>
      </c>
      <c r="E143" s="314" t="s">
        <v>711</v>
      </c>
      <c r="F143" s="317">
        <f>SUM(G143:H143)</f>
        <v>-200000</v>
      </c>
      <c r="G143" s="318">
        <v>0</v>
      </c>
      <c r="H143" s="319">
        <v>-200000</v>
      </c>
      <c r="I143" s="317">
        <f>SUM(J143:K143)</f>
        <v>-100000</v>
      </c>
      <c r="J143" s="318">
        <v>0</v>
      </c>
      <c r="K143" s="319">
        <v>-100000</v>
      </c>
      <c r="L143" s="317">
        <f>SUM(M143:N143)</f>
        <v>-80049.1452</v>
      </c>
      <c r="M143" s="318">
        <v>0</v>
      </c>
      <c r="N143" s="319">
        <v>-80049.1452</v>
      </c>
    </row>
    <row r="144" spans="1:14" s="35" customFormat="1" ht="34.5" customHeight="1">
      <c r="A144" s="34">
        <v>2500</v>
      </c>
      <c r="B144" s="17" t="s">
        <v>434</v>
      </c>
      <c r="C144" s="72">
        <v>0</v>
      </c>
      <c r="D144" s="73">
        <v>0</v>
      </c>
      <c r="E144" s="314" t="s">
        <v>106</v>
      </c>
      <c r="F144" s="172">
        <f>SUM(F146,F149,F152,F155,F158,F161,)</f>
        <v>150313.00040000002</v>
      </c>
      <c r="G144" s="172">
        <f aca="true" t="shared" si="41" ref="G144:N144">SUM(G146,G149,G152,G155,G158,G161,)</f>
        <v>130313.0003</v>
      </c>
      <c r="H144" s="172">
        <f t="shared" si="41"/>
        <v>20000.0001</v>
      </c>
      <c r="I144" s="172">
        <f t="shared" si="41"/>
        <v>104491.00020000001</v>
      </c>
      <c r="J144" s="172">
        <f t="shared" si="41"/>
        <v>91136.0001</v>
      </c>
      <c r="K144" s="172">
        <f t="shared" si="41"/>
        <v>13355.000100000001</v>
      </c>
      <c r="L144" s="172">
        <f t="shared" si="41"/>
        <v>100750.975</v>
      </c>
      <c r="M144" s="172">
        <f t="shared" si="41"/>
        <v>88129.626</v>
      </c>
      <c r="N144" s="172">
        <f t="shared" si="41"/>
        <v>12621.349</v>
      </c>
    </row>
    <row r="145" spans="1:14" ht="11.25" customHeight="1">
      <c r="A145" s="37"/>
      <c r="B145" s="16"/>
      <c r="C145" s="333"/>
      <c r="D145" s="334"/>
      <c r="E145" s="314" t="s">
        <v>319</v>
      </c>
      <c r="F145" s="171"/>
      <c r="G145" s="315"/>
      <c r="H145" s="316"/>
      <c r="I145" s="171"/>
      <c r="J145" s="315"/>
      <c r="K145" s="316"/>
      <c r="L145" s="171"/>
      <c r="M145" s="315"/>
      <c r="N145" s="316"/>
    </row>
    <row r="146" spans="1:14" ht="17.25" customHeight="1">
      <c r="A146" s="34">
        <v>2510</v>
      </c>
      <c r="B146" s="17" t="s">
        <v>434</v>
      </c>
      <c r="C146" s="72">
        <v>1</v>
      </c>
      <c r="D146" s="73">
        <v>0</v>
      </c>
      <c r="E146" s="314" t="s">
        <v>712</v>
      </c>
      <c r="F146" s="172">
        <f>SUM(F148)</f>
        <v>125589.00020000001</v>
      </c>
      <c r="G146" s="172">
        <f aca="true" t="shared" si="42" ref="G146:N146">SUM(G148)</f>
        <v>125589.0001</v>
      </c>
      <c r="H146" s="172">
        <f t="shared" si="42"/>
        <v>0.0001</v>
      </c>
      <c r="I146" s="172">
        <f t="shared" si="42"/>
        <v>90414.00020000001</v>
      </c>
      <c r="J146" s="172">
        <f t="shared" si="42"/>
        <v>83214.0001</v>
      </c>
      <c r="K146" s="172">
        <f t="shared" si="42"/>
        <v>7200.0001</v>
      </c>
      <c r="L146" s="172">
        <f t="shared" si="42"/>
        <v>87780.455</v>
      </c>
      <c r="M146" s="172">
        <f t="shared" si="42"/>
        <v>81314.106</v>
      </c>
      <c r="N146" s="172">
        <f t="shared" si="42"/>
        <v>6466.349</v>
      </c>
    </row>
    <row r="147" spans="1:14" s="12" customFormat="1" ht="10.5" customHeight="1">
      <c r="A147" s="34"/>
      <c r="B147" s="16"/>
      <c r="C147" s="72"/>
      <c r="D147" s="73"/>
      <c r="E147" s="314" t="s">
        <v>320</v>
      </c>
      <c r="F147" s="173"/>
      <c r="G147" s="173"/>
      <c r="H147" s="173"/>
      <c r="I147" s="173"/>
      <c r="J147" s="173"/>
      <c r="K147" s="173"/>
      <c r="L147" s="173"/>
      <c r="M147" s="173"/>
      <c r="N147" s="173"/>
    </row>
    <row r="148" spans="1:14" ht="17.25" customHeight="1" thickBot="1">
      <c r="A148" s="34">
        <v>2511</v>
      </c>
      <c r="B148" s="17" t="s">
        <v>434</v>
      </c>
      <c r="C148" s="72">
        <v>1</v>
      </c>
      <c r="D148" s="73">
        <v>1</v>
      </c>
      <c r="E148" s="314" t="s">
        <v>712</v>
      </c>
      <c r="F148" s="317">
        <f>SUM(G148:H148)</f>
        <v>125589.00020000001</v>
      </c>
      <c r="G148" s="318">
        <v>125589.0001</v>
      </c>
      <c r="H148" s="319">
        <v>0.0001</v>
      </c>
      <c r="I148" s="317">
        <f>SUM(J148:K148)</f>
        <v>90414.00020000001</v>
      </c>
      <c r="J148" s="318">
        <v>83214.0001</v>
      </c>
      <c r="K148" s="319">
        <v>7200.0001</v>
      </c>
      <c r="L148" s="317">
        <f>SUM(M148:N148)</f>
        <v>87780.455</v>
      </c>
      <c r="M148" s="318">
        <v>81314.106</v>
      </c>
      <c r="N148" s="319">
        <v>6466.349</v>
      </c>
    </row>
    <row r="149" spans="1:14" ht="18.75" customHeight="1">
      <c r="A149" s="34">
        <v>2520</v>
      </c>
      <c r="B149" s="17" t="s">
        <v>434</v>
      </c>
      <c r="C149" s="72">
        <v>2</v>
      </c>
      <c r="D149" s="73">
        <v>0</v>
      </c>
      <c r="E149" s="314" t="s">
        <v>713</v>
      </c>
      <c r="F149" s="172">
        <f>SUM(F151)</f>
        <v>0</v>
      </c>
      <c r="G149" s="172">
        <f aca="true" t="shared" si="43" ref="G149:N149">SUM(G151)</f>
        <v>0</v>
      </c>
      <c r="H149" s="172">
        <f t="shared" si="43"/>
        <v>0</v>
      </c>
      <c r="I149" s="172">
        <f t="shared" si="43"/>
        <v>0</v>
      </c>
      <c r="J149" s="172">
        <f t="shared" si="43"/>
        <v>0</v>
      </c>
      <c r="K149" s="172">
        <f t="shared" si="43"/>
        <v>0</v>
      </c>
      <c r="L149" s="172">
        <f t="shared" si="43"/>
        <v>0</v>
      </c>
      <c r="M149" s="172">
        <f t="shared" si="43"/>
        <v>0</v>
      </c>
      <c r="N149" s="172">
        <f t="shared" si="43"/>
        <v>0</v>
      </c>
    </row>
    <row r="150" spans="1:14" s="12" customFormat="1" ht="10.5" customHeight="1">
      <c r="A150" s="34"/>
      <c r="B150" s="16"/>
      <c r="C150" s="72"/>
      <c r="D150" s="73"/>
      <c r="E150" s="314" t="s">
        <v>320</v>
      </c>
      <c r="F150" s="173"/>
      <c r="G150" s="173"/>
      <c r="H150" s="173"/>
      <c r="I150" s="173"/>
      <c r="J150" s="173"/>
      <c r="K150" s="173"/>
      <c r="L150" s="173"/>
      <c r="M150" s="173"/>
      <c r="N150" s="173"/>
    </row>
    <row r="151" spans="1:14" ht="16.5" customHeight="1" thickBot="1">
      <c r="A151" s="34">
        <v>2521</v>
      </c>
      <c r="B151" s="17" t="s">
        <v>434</v>
      </c>
      <c r="C151" s="72">
        <v>2</v>
      </c>
      <c r="D151" s="73">
        <v>1</v>
      </c>
      <c r="E151" s="314" t="s">
        <v>714</v>
      </c>
      <c r="F151" s="317">
        <f>SUM(G151:H151)</f>
        <v>0</v>
      </c>
      <c r="G151" s="318">
        <v>0</v>
      </c>
      <c r="H151" s="319">
        <v>0</v>
      </c>
      <c r="I151" s="317">
        <f>SUM(J151:K151)</f>
        <v>0</v>
      </c>
      <c r="J151" s="318">
        <v>0</v>
      </c>
      <c r="K151" s="319">
        <v>0</v>
      </c>
      <c r="L151" s="317">
        <f>SUM(M151:N151)</f>
        <v>0</v>
      </c>
      <c r="M151" s="318">
        <v>0</v>
      </c>
      <c r="N151" s="319">
        <v>0</v>
      </c>
    </row>
    <row r="152" spans="1:14" ht="19.5" customHeight="1">
      <c r="A152" s="34">
        <v>2530</v>
      </c>
      <c r="B152" s="17" t="s">
        <v>434</v>
      </c>
      <c r="C152" s="72">
        <v>3</v>
      </c>
      <c r="D152" s="73">
        <v>0</v>
      </c>
      <c r="E152" s="314" t="s">
        <v>715</v>
      </c>
      <c r="F152" s="172">
        <f>SUM(F154)</f>
        <v>0</v>
      </c>
      <c r="G152" s="172">
        <f aca="true" t="shared" si="44" ref="G152:N152">SUM(G154)</f>
        <v>0</v>
      </c>
      <c r="H152" s="172">
        <f t="shared" si="44"/>
        <v>0</v>
      </c>
      <c r="I152" s="172">
        <f t="shared" si="44"/>
        <v>0</v>
      </c>
      <c r="J152" s="172">
        <f t="shared" si="44"/>
        <v>0</v>
      </c>
      <c r="K152" s="172">
        <f t="shared" si="44"/>
        <v>0</v>
      </c>
      <c r="L152" s="172">
        <f t="shared" si="44"/>
        <v>0</v>
      </c>
      <c r="M152" s="172">
        <f t="shared" si="44"/>
        <v>0</v>
      </c>
      <c r="N152" s="172">
        <f t="shared" si="44"/>
        <v>0</v>
      </c>
    </row>
    <row r="153" spans="1:14" s="12" customFormat="1" ht="10.5" customHeight="1">
      <c r="A153" s="34"/>
      <c r="B153" s="16"/>
      <c r="C153" s="72"/>
      <c r="D153" s="73"/>
      <c r="E153" s="314" t="s">
        <v>320</v>
      </c>
      <c r="F153" s="173"/>
      <c r="G153" s="173"/>
      <c r="H153" s="173"/>
      <c r="I153" s="173"/>
      <c r="J153" s="173"/>
      <c r="K153" s="173"/>
      <c r="L153" s="173"/>
      <c r="M153" s="173"/>
      <c r="N153" s="173"/>
    </row>
    <row r="154" spans="1:14" ht="16.5" customHeight="1" thickBot="1">
      <c r="A154" s="34">
        <v>2531</v>
      </c>
      <c r="B154" s="17" t="s">
        <v>434</v>
      </c>
      <c r="C154" s="72">
        <v>3</v>
      </c>
      <c r="D154" s="73">
        <v>1</v>
      </c>
      <c r="E154" s="314" t="s">
        <v>715</v>
      </c>
      <c r="F154" s="317">
        <f>SUM(G154:H154)</f>
        <v>0</v>
      </c>
      <c r="G154" s="318">
        <v>0</v>
      </c>
      <c r="H154" s="319">
        <v>0</v>
      </c>
      <c r="I154" s="317">
        <f>SUM(J154:K154)</f>
        <v>0</v>
      </c>
      <c r="J154" s="318">
        <v>0</v>
      </c>
      <c r="K154" s="319">
        <v>0</v>
      </c>
      <c r="L154" s="317">
        <f>SUM(M154:N154)</f>
        <v>0</v>
      </c>
      <c r="M154" s="318">
        <v>0</v>
      </c>
      <c r="N154" s="319">
        <v>0</v>
      </c>
    </row>
    <row r="155" spans="1:14" ht="24.75" customHeight="1">
      <c r="A155" s="34">
        <v>2540</v>
      </c>
      <c r="B155" s="17" t="s">
        <v>434</v>
      </c>
      <c r="C155" s="72">
        <v>4</v>
      </c>
      <c r="D155" s="73">
        <v>0</v>
      </c>
      <c r="E155" s="314" t="s">
        <v>716</v>
      </c>
      <c r="F155" s="172">
        <f>SUM(F157)</f>
        <v>0</v>
      </c>
      <c r="G155" s="172">
        <f aca="true" t="shared" si="45" ref="G155:N155">SUM(G157)</f>
        <v>0</v>
      </c>
      <c r="H155" s="172">
        <f t="shared" si="45"/>
        <v>0</v>
      </c>
      <c r="I155" s="172">
        <f t="shared" si="45"/>
        <v>0</v>
      </c>
      <c r="J155" s="172">
        <f t="shared" si="45"/>
        <v>0</v>
      </c>
      <c r="K155" s="172">
        <f t="shared" si="45"/>
        <v>0</v>
      </c>
      <c r="L155" s="172">
        <f t="shared" si="45"/>
        <v>0</v>
      </c>
      <c r="M155" s="172">
        <f t="shared" si="45"/>
        <v>0</v>
      </c>
      <c r="N155" s="172">
        <f t="shared" si="45"/>
        <v>0</v>
      </c>
    </row>
    <row r="156" spans="1:14" s="12" customFormat="1" ht="16.5" customHeight="1">
      <c r="A156" s="34"/>
      <c r="B156" s="16"/>
      <c r="C156" s="72"/>
      <c r="D156" s="73"/>
      <c r="E156" s="314" t="s">
        <v>320</v>
      </c>
      <c r="F156" s="173"/>
      <c r="G156" s="173"/>
      <c r="H156" s="173"/>
      <c r="I156" s="173"/>
      <c r="J156" s="173"/>
      <c r="K156" s="173"/>
      <c r="L156" s="173"/>
      <c r="M156" s="173"/>
      <c r="N156" s="173"/>
    </row>
    <row r="157" spans="1:14" ht="17.25" customHeight="1" thickBot="1">
      <c r="A157" s="34">
        <v>2541</v>
      </c>
      <c r="B157" s="17" t="s">
        <v>434</v>
      </c>
      <c r="C157" s="72">
        <v>4</v>
      </c>
      <c r="D157" s="73">
        <v>1</v>
      </c>
      <c r="E157" s="314" t="s">
        <v>716</v>
      </c>
      <c r="F157" s="317">
        <f>SUM(G157:H157)</f>
        <v>0</v>
      </c>
      <c r="G157" s="318">
        <v>0</v>
      </c>
      <c r="H157" s="319">
        <v>0</v>
      </c>
      <c r="I157" s="317">
        <f>SUM(J157:K157)</f>
        <v>0</v>
      </c>
      <c r="J157" s="318">
        <v>0</v>
      </c>
      <c r="K157" s="319">
        <v>0</v>
      </c>
      <c r="L157" s="317">
        <f>SUM(M157:N157)</f>
        <v>0</v>
      </c>
      <c r="M157" s="318">
        <v>0</v>
      </c>
      <c r="N157" s="319">
        <v>0</v>
      </c>
    </row>
    <row r="158" spans="1:14" ht="27" customHeight="1">
      <c r="A158" s="34">
        <v>2550</v>
      </c>
      <c r="B158" s="17" t="s">
        <v>434</v>
      </c>
      <c r="C158" s="72">
        <v>5</v>
      </c>
      <c r="D158" s="73">
        <v>0</v>
      </c>
      <c r="E158" s="314" t="s">
        <v>717</v>
      </c>
      <c r="F158" s="172">
        <f>SUM(F160)</f>
        <v>0</v>
      </c>
      <c r="G158" s="172">
        <f aca="true" t="shared" si="46" ref="G158:N158">SUM(G160)</f>
        <v>0</v>
      </c>
      <c r="H158" s="172">
        <f t="shared" si="46"/>
        <v>0</v>
      </c>
      <c r="I158" s="172">
        <f t="shared" si="46"/>
        <v>0</v>
      </c>
      <c r="J158" s="172">
        <f t="shared" si="46"/>
        <v>0</v>
      </c>
      <c r="K158" s="172">
        <f t="shared" si="46"/>
        <v>0</v>
      </c>
      <c r="L158" s="172">
        <f t="shared" si="46"/>
        <v>0</v>
      </c>
      <c r="M158" s="172">
        <f t="shared" si="46"/>
        <v>0</v>
      </c>
      <c r="N158" s="172">
        <f t="shared" si="46"/>
        <v>0</v>
      </c>
    </row>
    <row r="159" spans="1:14" s="12" customFormat="1" ht="14.25" customHeight="1">
      <c r="A159" s="34"/>
      <c r="B159" s="16"/>
      <c r="C159" s="72"/>
      <c r="D159" s="73"/>
      <c r="E159" s="314" t="s">
        <v>320</v>
      </c>
      <c r="F159" s="173"/>
      <c r="G159" s="173"/>
      <c r="H159" s="173"/>
      <c r="I159" s="173"/>
      <c r="J159" s="173"/>
      <c r="K159" s="173"/>
      <c r="L159" s="173"/>
      <c r="M159" s="173"/>
      <c r="N159" s="173"/>
    </row>
    <row r="160" spans="1:14" ht="27.75" customHeight="1" thickBot="1">
      <c r="A160" s="34">
        <v>2551</v>
      </c>
      <c r="B160" s="17" t="s">
        <v>434</v>
      </c>
      <c r="C160" s="72">
        <v>5</v>
      </c>
      <c r="D160" s="73">
        <v>1</v>
      </c>
      <c r="E160" s="314" t="s">
        <v>717</v>
      </c>
      <c r="F160" s="317">
        <f>SUM(G160:H160)</f>
        <v>0</v>
      </c>
      <c r="G160" s="318">
        <v>0</v>
      </c>
      <c r="H160" s="319">
        <v>0</v>
      </c>
      <c r="I160" s="317">
        <f>SUM(J160:K160)</f>
        <v>0</v>
      </c>
      <c r="J160" s="318">
        <v>0</v>
      </c>
      <c r="K160" s="319">
        <v>0</v>
      </c>
      <c r="L160" s="317">
        <f>SUM(M160:N160)</f>
        <v>0</v>
      </c>
      <c r="M160" s="318">
        <v>0</v>
      </c>
      <c r="N160" s="319">
        <v>0</v>
      </c>
    </row>
    <row r="161" spans="1:14" ht="25.5" customHeight="1">
      <c r="A161" s="34">
        <v>2560</v>
      </c>
      <c r="B161" s="17" t="s">
        <v>434</v>
      </c>
      <c r="C161" s="72">
        <v>6</v>
      </c>
      <c r="D161" s="73">
        <v>0</v>
      </c>
      <c r="E161" s="314" t="s">
        <v>718</v>
      </c>
      <c r="F161" s="172">
        <f>SUM(F163)</f>
        <v>24724.000200000002</v>
      </c>
      <c r="G161" s="172">
        <f aca="true" t="shared" si="47" ref="G161:N161">SUM(G163)</f>
        <v>4724.0002</v>
      </c>
      <c r="H161" s="172">
        <f t="shared" si="47"/>
        <v>20000</v>
      </c>
      <c r="I161" s="172">
        <f t="shared" si="47"/>
        <v>14077</v>
      </c>
      <c r="J161" s="172">
        <f t="shared" si="47"/>
        <v>7922</v>
      </c>
      <c r="K161" s="172">
        <f t="shared" si="47"/>
        <v>6155</v>
      </c>
      <c r="L161" s="172">
        <f t="shared" si="47"/>
        <v>12970.52</v>
      </c>
      <c r="M161" s="172">
        <f t="shared" si="47"/>
        <v>6815.52</v>
      </c>
      <c r="N161" s="172">
        <f t="shared" si="47"/>
        <v>6155</v>
      </c>
    </row>
    <row r="162" spans="1:14" s="12" customFormat="1" ht="10.5" customHeight="1">
      <c r="A162" s="34"/>
      <c r="B162" s="16"/>
      <c r="C162" s="72"/>
      <c r="D162" s="73"/>
      <c r="E162" s="314" t="s">
        <v>320</v>
      </c>
      <c r="F162" s="173"/>
      <c r="G162" s="173"/>
      <c r="H162" s="173"/>
      <c r="I162" s="173"/>
      <c r="J162" s="173"/>
      <c r="K162" s="173"/>
      <c r="L162" s="173"/>
      <c r="M162" s="173"/>
      <c r="N162" s="173"/>
    </row>
    <row r="163" spans="1:14" ht="27.75" customHeight="1" thickBot="1">
      <c r="A163" s="34">
        <v>2561</v>
      </c>
      <c r="B163" s="17" t="s">
        <v>434</v>
      </c>
      <c r="C163" s="72">
        <v>6</v>
      </c>
      <c r="D163" s="73">
        <v>1</v>
      </c>
      <c r="E163" s="314" t="s">
        <v>718</v>
      </c>
      <c r="F163" s="317">
        <f>SUM(G163:H163)</f>
        <v>24724.000200000002</v>
      </c>
      <c r="G163" s="318">
        <v>4724.0002</v>
      </c>
      <c r="H163" s="319">
        <v>20000</v>
      </c>
      <c r="I163" s="317">
        <f>SUM(J163:K163)</f>
        <v>14077</v>
      </c>
      <c r="J163" s="318">
        <v>7922</v>
      </c>
      <c r="K163" s="319">
        <v>6155</v>
      </c>
      <c r="L163" s="317">
        <f>SUM(M163:N163)</f>
        <v>12970.52</v>
      </c>
      <c r="M163" s="318">
        <v>6815.52</v>
      </c>
      <c r="N163" s="319">
        <v>6155</v>
      </c>
    </row>
    <row r="164" spans="1:14" s="35" customFormat="1" ht="44.25" customHeight="1">
      <c r="A164" s="34">
        <v>2600</v>
      </c>
      <c r="B164" s="17" t="s">
        <v>435</v>
      </c>
      <c r="C164" s="72">
        <v>0</v>
      </c>
      <c r="D164" s="73">
        <v>0</v>
      </c>
      <c r="E164" s="314" t="s">
        <v>475</v>
      </c>
      <c r="F164" s="172">
        <f>SUM(F166,F169,F172,F175,F178,F181,)</f>
        <v>344711.4003</v>
      </c>
      <c r="G164" s="172">
        <f aca="true" t="shared" si="48" ref="G164:N164">SUM(G166,G169,G172,G175,G178,G181,)</f>
        <v>226511.4002</v>
      </c>
      <c r="H164" s="172">
        <f t="shared" si="48"/>
        <v>118200.0001</v>
      </c>
      <c r="I164" s="172">
        <f t="shared" si="48"/>
        <v>213724.9003</v>
      </c>
      <c r="J164" s="172">
        <f t="shared" si="48"/>
        <v>191990.4002</v>
      </c>
      <c r="K164" s="172">
        <f t="shared" si="48"/>
        <v>21734.500099999997</v>
      </c>
      <c r="L164" s="172">
        <f t="shared" si="48"/>
        <v>192603.668</v>
      </c>
      <c r="M164" s="172">
        <f t="shared" si="48"/>
        <v>178042.625</v>
      </c>
      <c r="N164" s="172">
        <f t="shared" si="48"/>
        <v>14561.043</v>
      </c>
    </row>
    <row r="165" spans="1:14" ht="11.25" customHeight="1">
      <c r="A165" s="37"/>
      <c r="B165" s="16"/>
      <c r="C165" s="333"/>
      <c r="D165" s="334"/>
      <c r="E165" s="314" t="s">
        <v>319</v>
      </c>
      <c r="F165" s="171"/>
      <c r="G165" s="315"/>
      <c r="H165" s="316"/>
      <c r="I165" s="171"/>
      <c r="J165" s="315"/>
      <c r="K165" s="316"/>
      <c r="L165" s="171"/>
      <c r="M165" s="315"/>
      <c r="N165" s="316"/>
    </row>
    <row r="166" spans="1:14" ht="16.5" customHeight="1">
      <c r="A166" s="34">
        <v>2610</v>
      </c>
      <c r="B166" s="17" t="s">
        <v>435</v>
      </c>
      <c r="C166" s="72">
        <v>1</v>
      </c>
      <c r="D166" s="73">
        <v>0</v>
      </c>
      <c r="E166" s="314" t="s">
        <v>719</v>
      </c>
      <c r="F166" s="172">
        <f>SUM(F168)</f>
        <v>0</v>
      </c>
      <c r="G166" s="172">
        <f aca="true" t="shared" si="49" ref="G166:N166">SUM(G168)</f>
        <v>0</v>
      </c>
      <c r="H166" s="172">
        <f t="shared" si="49"/>
        <v>0</v>
      </c>
      <c r="I166" s="172">
        <f t="shared" si="49"/>
        <v>0</v>
      </c>
      <c r="J166" s="172">
        <f t="shared" si="49"/>
        <v>0</v>
      </c>
      <c r="K166" s="172">
        <f t="shared" si="49"/>
        <v>0</v>
      </c>
      <c r="L166" s="172">
        <f t="shared" si="49"/>
        <v>0</v>
      </c>
      <c r="M166" s="172">
        <f t="shared" si="49"/>
        <v>0</v>
      </c>
      <c r="N166" s="172">
        <f t="shared" si="49"/>
        <v>0</v>
      </c>
    </row>
    <row r="167" spans="1:14" s="12" customFormat="1" ht="10.5" customHeight="1">
      <c r="A167" s="34"/>
      <c r="B167" s="16"/>
      <c r="C167" s="72"/>
      <c r="D167" s="73"/>
      <c r="E167" s="314" t="s">
        <v>320</v>
      </c>
      <c r="F167" s="173"/>
      <c r="G167" s="173"/>
      <c r="H167" s="173"/>
      <c r="I167" s="173"/>
      <c r="J167" s="173"/>
      <c r="K167" s="173"/>
      <c r="L167" s="173"/>
      <c r="M167" s="173"/>
      <c r="N167" s="173"/>
    </row>
    <row r="168" spans="1:14" ht="21" customHeight="1" thickBot="1">
      <c r="A168" s="34">
        <v>2611</v>
      </c>
      <c r="B168" s="17" t="s">
        <v>435</v>
      </c>
      <c r="C168" s="72">
        <v>1</v>
      </c>
      <c r="D168" s="73">
        <v>1</v>
      </c>
      <c r="E168" s="314" t="s">
        <v>720</v>
      </c>
      <c r="F168" s="317">
        <f>SUM(G168:H168)</f>
        <v>0</v>
      </c>
      <c r="G168" s="318">
        <v>0</v>
      </c>
      <c r="H168" s="319">
        <v>0</v>
      </c>
      <c r="I168" s="317">
        <f>SUM(J168:K168)</f>
        <v>0</v>
      </c>
      <c r="J168" s="318">
        <v>0</v>
      </c>
      <c r="K168" s="319">
        <v>0</v>
      </c>
      <c r="L168" s="317">
        <f>SUM(M168:N168)</f>
        <v>0</v>
      </c>
      <c r="M168" s="318">
        <v>0</v>
      </c>
      <c r="N168" s="319">
        <v>0</v>
      </c>
    </row>
    <row r="169" spans="1:14" ht="17.25" customHeight="1">
      <c r="A169" s="34">
        <v>2620</v>
      </c>
      <c r="B169" s="17" t="s">
        <v>435</v>
      </c>
      <c r="C169" s="72">
        <v>2</v>
      </c>
      <c r="D169" s="73">
        <v>0</v>
      </c>
      <c r="E169" s="314" t="s">
        <v>721</v>
      </c>
      <c r="F169" s="172">
        <f>SUM(F171)</f>
        <v>50000</v>
      </c>
      <c r="G169" s="172">
        <f aca="true" t="shared" si="50" ref="G169:N169">SUM(G171)</f>
        <v>0</v>
      </c>
      <c r="H169" s="172">
        <f t="shared" si="50"/>
        <v>50000</v>
      </c>
      <c r="I169" s="172">
        <f t="shared" si="50"/>
        <v>0</v>
      </c>
      <c r="J169" s="172">
        <f t="shared" si="50"/>
        <v>0</v>
      </c>
      <c r="K169" s="172">
        <f t="shared" si="50"/>
        <v>0</v>
      </c>
      <c r="L169" s="172">
        <f t="shared" si="50"/>
        <v>0</v>
      </c>
      <c r="M169" s="172">
        <f t="shared" si="50"/>
        <v>0</v>
      </c>
      <c r="N169" s="172">
        <f t="shared" si="50"/>
        <v>0</v>
      </c>
    </row>
    <row r="170" spans="1:14" s="12" customFormat="1" ht="10.5" customHeight="1">
      <c r="A170" s="34"/>
      <c r="B170" s="16"/>
      <c r="C170" s="72"/>
      <c r="D170" s="73"/>
      <c r="E170" s="314" t="s">
        <v>320</v>
      </c>
      <c r="F170" s="173"/>
      <c r="G170" s="173"/>
      <c r="H170" s="173"/>
      <c r="I170" s="173"/>
      <c r="J170" s="173"/>
      <c r="K170" s="173"/>
      <c r="L170" s="173"/>
      <c r="M170" s="173"/>
      <c r="N170" s="173"/>
    </row>
    <row r="171" spans="1:14" ht="13.5" customHeight="1" thickBot="1">
      <c r="A171" s="34">
        <v>2621</v>
      </c>
      <c r="B171" s="17" t="s">
        <v>435</v>
      </c>
      <c r="C171" s="72">
        <v>2</v>
      </c>
      <c r="D171" s="73">
        <v>1</v>
      </c>
      <c r="E171" s="314" t="s">
        <v>721</v>
      </c>
      <c r="F171" s="317">
        <f>SUM(G171:H171)</f>
        <v>50000</v>
      </c>
      <c r="G171" s="318">
        <v>0</v>
      </c>
      <c r="H171" s="319">
        <v>50000</v>
      </c>
      <c r="I171" s="317">
        <f>SUM(J171:K171)</f>
        <v>0</v>
      </c>
      <c r="J171" s="318">
        <v>0</v>
      </c>
      <c r="K171" s="319">
        <v>0</v>
      </c>
      <c r="L171" s="317">
        <f>SUM(M171:N171)</f>
        <v>0</v>
      </c>
      <c r="M171" s="318">
        <v>0</v>
      </c>
      <c r="N171" s="319">
        <v>0</v>
      </c>
    </row>
    <row r="172" spans="1:14" ht="18.75" customHeight="1">
      <c r="A172" s="34">
        <v>2630</v>
      </c>
      <c r="B172" s="17" t="s">
        <v>435</v>
      </c>
      <c r="C172" s="72">
        <v>3</v>
      </c>
      <c r="D172" s="73">
        <v>0</v>
      </c>
      <c r="E172" s="314" t="s">
        <v>722</v>
      </c>
      <c r="F172" s="172">
        <f>SUM(F174)</f>
        <v>0</v>
      </c>
      <c r="G172" s="172">
        <f aca="true" t="shared" si="51" ref="G172:N172">SUM(G174)</f>
        <v>0</v>
      </c>
      <c r="H172" s="172">
        <f t="shared" si="51"/>
        <v>0</v>
      </c>
      <c r="I172" s="172">
        <f t="shared" si="51"/>
        <v>0</v>
      </c>
      <c r="J172" s="172">
        <f t="shared" si="51"/>
        <v>0</v>
      </c>
      <c r="K172" s="172">
        <f t="shared" si="51"/>
        <v>0</v>
      </c>
      <c r="L172" s="172">
        <f t="shared" si="51"/>
        <v>0</v>
      </c>
      <c r="M172" s="172">
        <f t="shared" si="51"/>
        <v>0</v>
      </c>
      <c r="N172" s="172">
        <f t="shared" si="51"/>
        <v>0</v>
      </c>
    </row>
    <row r="173" spans="1:14" s="12" customFormat="1" ht="15.75" customHeight="1">
      <c r="A173" s="34"/>
      <c r="B173" s="16"/>
      <c r="C173" s="72"/>
      <c r="D173" s="73"/>
      <c r="E173" s="314" t="s">
        <v>320</v>
      </c>
      <c r="F173" s="173"/>
      <c r="G173" s="173"/>
      <c r="H173" s="173"/>
      <c r="I173" s="173"/>
      <c r="J173" s="173"/>
      <c r="K173" s="173"/>
      <c r="L173" s="173"/>
      <c r="M173" s="173"/>
      <c r="N173" s="173"/>
    </row>
    <row r="174" spans="1:14" ht="15" customHeight="1" thickBot="1">
      <c r="A174" s="34">
        <v>2631</v>
      </c>
      <c r="B174" s="17" t="s">
        <v>435</v>
      </c>
      <c r="C174" s="72">
        <v>3</v>
      </c>
      <c r="D174" s="73">
        <v>1</v>
      </c>
      <c r="E174" s="314" t="s">
        <v>723</v>
      </c>
      <c r="F174" s="317">
        <f>SUM(G174:H174)</f>
        <v>0</v>
      </c>
      <c r="G174" s="318">
        <v>0</v>
      </c>
      <c r="H174" s="319">
        <v>0</v>
      </c>
      <c r="I174" s="317">
        <f>SUM(J174:K174)</f>
        <v>0</v>
      </c>
      <c r="J174" s="318">
        <v>0</v>
      </c>
      <c r="K174" s="319">
        <v>0</v>
      </c>
      <c r="L174" s="317">
        <f>SUM(M174:N174)</f>
        <v>0</v>
      </c>
      <c r="M174" s="318">
        <v>0</v>
      </c>
      <c r="N174" s="319">
        <v>0</v>
      </c>
    </row>
    <row r="175" spans="1:14" ht="15.75" customHeight="1">
      <c r="A175" s="34">
        <v>2640</v>
      </c>
      <c r="B175" s="17" t="s">
        <v>435</v>
      </c>
      <c r="C175" s="72">
        <v>4</v>
      </c>
      <c r="D175" s="73">
        <v>0</v>
      </c>
      <c r="E175" s="314" t="s">
        <v>724</v>
      </c>
      <c r="F175" s="172">
        <f>SUM(F177)</f>
        <v>181716.4001</v>
      </c>
      <c r="G175" s="172">
        <f aca="true" t="shared" si="52" ref="G175:N175">SUM(G177)</f>
        <v>166516.4</v>
      </c>
      <c r="H175" s="172">
        <f t="shared" si="52"/>
        <v>15200.0001</v>
      </c>
      <c r="I175" s="172">
        <f t="shared" si="52"/>
        <v>182895.4001</v>
      </c>
      <c r="J175" s="172">
        <f t="shared" si="52"/>
        <v>167695.4</v>
      </c>
      <c r="K175" s="172">
        <f t="shared" si="52"/>
        <v>15200.0001</v>
      </c>
      <c r="L175" s="172">
        <f t="shared" si="52"/>
        <v>170566.59900000002</v>
      </c>
      <c r="M175" s="172">
        <f t="shared" si="52"/>
        <v>160590.056</v>
      </c>
      <c r="N175" s="172">
        <f t="shared" si="52"/>
        <v>9976.543</v>
      </c>
    </row>
    <row r="176" spans="1:14" s="12" customFormat="1" ht="14.25" customHeight="1">
      <c r="A176" s="34"/>
      <c r="B176" s="16"/>
      <c r="C176" s="72"/>
      <c r="D176" s="73"/>
      <c r="E176" s="314" t="s">
        <v>320</v>
      </c>
      <c r="F176" s="173"/>
      <c r="G176" s="173"/>
      <c r="H176" s="173"/>
      <c r="I176" s="173"/>
      <c r="J176" s="173"/>
      <c r="K176" s="173"/>
      <c r="L176" s="173"/>
      <c r="M176" s="173"/>
      <c r="N176" s="173"/>
    </row>
    <row r="177" spans="1:14" ht="13.5" customHeight="1" thickBot="1">
      <c r="A177" s="34">
        <v>2641</v>
      </c>
      <c r="B177" s="17" t="s">
        <v>435</v>
      </c>
      <c r="C177" s="72">
        <v>4</v>
      </c>
      <c r="D177" s="73">
        <v>1</v>
      </c>
      <c r="E177" s="314" t="s">
        <v>725</v>
      </c>
      <c r="F177" s="317">
        <f>SUM(G177:H177)</f>
        <v>181716.4001</v>
      </c>
      <c r="G177" s="318">
        <v>166516.4</v>
      </c>
      <c r="H177" s="319">
        <v>15200.0001</v>
      </c>
      <c r="I177" s="317">
        <f>SUM(J177:K177)</f>
        <v>182895.4001</v>
      </c>
      <c r="J177" s="318">
        <v>167695.4</v>
      </c>
      <c r="K177" s="319">
        <v>15200.0001</v>
      </c>
      <c r="L177" s="317">
        <f>SUM(M177:N177)</f>
        <v>170566.59900000002</v>
      </c>
      <c r="M177" s="318">
        <v>160590.056</v>
      </c>
      <c r="N177" s="319">
        <v>9976.543</v>
      </c>
    </row>
    <row r="178" spans="1:14" ht="45" customHeight="1">
      <c r="A178" s="34">
        <v>2650</v>
      </c>
      <c r="B178" s="17" t="s">
        <v>435</v>
      </c>
      <c r="C178" s="72">
        <v>5</v>
      </c>
      <c r="D178" s="73">
        <v>0</v>
      </c>
      <c r="E178" s="314" t="s">
        <v>735</v>
      </c>
      <c r="F178" s="172">
        <f>SUM(F180)</f>
        <v>0</v>
      </c>
      <c r="G178" s="172">
        <f aca="true" t="shared" si="53" ref="G178:N178">SUM(G180)</f>
        <v>0</v>
      </c>
      <c r="H178" s="172">
        <f t="shared" si="53"/>
        <v>0</v>
      </c>
      <c r="I178" s="172">
        <f t="shared" si="53"/>
        <v>0</v>
      </c>
      <c r="J178" s="172">
        <f t="shared" si="53"/>
        <v>0</v>
      </c>
      <c r="K178" s="172">
        <f t="shared" si="53"/>
        <v>0</v>
      </c>
      <c r="L178" s="172">
        <f t="shared" si="53"/>
        <v>0</v>
      </c>
      <c r="M178" s="172">
        <f t="shared" si="53"/>
        <v>0</v>
      </c>
      <c r="N178" s="172">
        <f t="shared" si="53"/>
        <v>0</v>
      </c>
    </row>
    <row r="179" spans="1:14" s="12" customFormat="1" ht="14.25" customHeight="1">
      <c r="A179" s="34"/>
      <c r="B179" s="16"/>
      <c r="C179" s="72"/>
      <c r="D179" s="73"/>
      <c r="E179" s="314" t="s">
        <v>320</v>
      </c>
      <c r="F179" s="173"/>
      <c r="G179" s="173"/>
      <c r="H179" s="173"/>
      <c r="I179" s="173"/>
      <c r="J179" s="173"/>
      <c r="K179" s="173"/>
      <c r="L179" s="173"/>
      <c r="M179" s="173"/>
      <c r="N179" s="173"/>
    </row>
    <row r="180" spans="1:14" ht="37.5" customHeight="1" thickBot="1">
      <c r="A180" s="34">
        <v>2651</v>
      </c>
      <c r="B180" s="17" t="s">
        <v>435</v>
      </c>
      <c r="C180" s="72">
        <v>5</v>
      </c>
      <c r="D180" s="73">
        <v>1</v>
      </c>
      <c r="E180" s="314" t="s">
        <v>735</v>
      </c>
      <c r="F180" s="317">
        <f>SUM(G180:H180)</f>
        <v>0</v>
      </c>
      <c r="G180" s="318">
        <v>0</v>
      </c>
      <c r="H180" s="319">
        <v>0</v>
      </c>
      <c r="I180" s="317">
        <f>SUM(J180:K180)</f>
        <v>0</v>
      </c>
      <c r="J180" s="318">
        <v>0</v>
      </c>
      <c r="K180" s="319">
        <v>0</v>
      </c>
      <c r="L180" s="317">
        <f>SUM(M180:N180)</f>
        <v>0</v>
      </c>
      <c r="M180" s="318">
        <v>0</v>
      </c>
      <c r="N180" s="319">
        <v>0</v>
      </c>
    </row>
    <row r="181" spans="1:14" ht="29.25" customHeight="1">
      <c r="A181" s="34">
        <v>2660</v>
      </c>
      <c r="B181" s="17" t="s">
        <v>435</v>
      </c>
      <c r="C181" s="72">
        <v>6</v>
      </c>
      <c r="D181" s="73">
        <v>0</v>
      </c>
      <c r="E181" s="314" t="s">
        <v>759</v>
      </c>
      <c r="F181" s="172">
        <f>SUM(F183)</f>
        <v>112995.00020000001</v>
      </c>
      <c r="G181" s="172">
        <f aca="true" t="shared" si="54" ref="G181:N181">SUM(G183)</f>
        <v>59995.0002</v>
      </c>
      <c r="H181" s="172">
        <f t="shared" si="54"/>
        <v>53000</v>
      </c>
      <c r="I181" s="172">
        <f t="shared" si="54"/>
        <v>30829.5002</v>
      </c>
      <c r="J181" s="172">
        <f t="shared" si="54"/>
        <v>24295.0002</v>
      </c>
      <c r="K181" s="172">
        <f t="shared" si="54"/>
        <v>6534.5</v>
      </c>
      <c r="L181" s="172">
        <f t="shared" si="54"/>
        <v>22037.069</v>
      </c>
      <c r="M181" s="172">
        <f t="shared" si="54"/>
        <v>17452.569</v>
      </c>
      <c r="N181" s="172">
        <f t="shared" si="54"/>
        <v>4584.5</v>
      </c>
    </row>
    <row r="182" spans="1:14" s="12" customFormat="1" ht="14.25" customHeight="1">
      <c r="A182" s="34"/>
      <c r="B182" s="16"/>
      <c r="C182" s="72"/>
      <c r="D182" s="73"/>
      <c r="E182" s="314" t="s">
        <v>320</v>
      </c>
      <c r="F182" s="173"/>
      <c r="G182" s="173"/>
      <c r="H182" s="173"/>
      <c r="I182" s="173"/>
      <c r="J182" s="173"/>
      <c r="K182" s="173"/>
      <c r="L182" s="173"/>
      <c r="M182" s="173"/>
      <c r="N182" s="173"/>
    </row>
    <row r="183" spans="1:14" ht="26.25" customHeight="1" thickBot="1">
      <c r="A183" s="34">
        <v>2661</v>
      </c>
      <c r="B183" s="17" t="s">
        <v>435</v>
      </c>
      <c r="C183" s="72">
        <v>6</v>
      </c>
      <c r="D183" s="73">
        <v>1</v>
      </c>
      <c r="E183" s="314" t="s">
        <v>759</v>
      </c>
      <c r="F183" s="317">
        <f>SUM(G183:H183)</f>
        <v>112995.00020000001</v>
      </c>
      <c r="G183" s="318">
        <v>59995.0002</v>
      </c>
      <c r="H183" s="319">
        <v>53000</v>
      </c>
      <c r="I183" s="317">
        <f>SUM(J183:K183)</f>
        <v>30829.5002</v>
      </c>
      <c r="J183" s="318">
        <v>24295.0002</v>
      </c>
      <c r="K183" s="319">
        <v>6534.5</v>
      </c>
      <c r="L183" s="317">
        <f>SUM(M183:N183)</f>
        <v>22037.069</v>
      </c>
      <c r="M183" s="318">
        <v>17452.569</v>
      </c>
      <c r="N183" s="319">
        <v>4584.5</v>
      </c>
    </row>
    <row r="184" spans="1:14" s="35" customFormat="1" ht="36" customHeight="1">
      <c r="A184" s="34">
        <v>2700</v>
      </c>
      <c r="B184" s="17" t="s">
        <v>436</v>
      </c>
      <c r="C184" s="72">
        <v>0</v>
      </c>
      <c r="D184" s="73">
        <v>0</v>
      </c>
      <c r="E184" s="314" t="s">
        <v>100</v>
      </c>
      <c r="F184" s="172">
        <f>SUM(F186,F191,F197,F203,F206,F209)</f>
        <v>0</v>
      </c>
      <c r="G184" s="172">
        <f aca="true" t="shared" si="55" ref="G184:N184">SUM(G186,G191,G197,G203,G206,G209)</f>
        <v>0</v>
      </c>
      <c r="H184" s="172">
        <f t="shared" si="55"/>
        <v>0</v>
      </c>
      <c r="I184" s="172">
        <f t="shared" si="55"/>
        <v>0</v>
      </c>
      <c r="J184" s="172">
        <f t="shared" si="55"/>
        <v>0</v>
      </c>
      <c r="K184" s="172">
        <f t="shared" si="55"/>
        <v>0</v>
      </c>
      <c r="L184" s="172">
        <f t="shared" si="55"/>
        <v>0</v>
      </c>
      <c r="M184" s="172">
        <f t="shared" si="55"/>
        <v>0</v>
      </c>
      <c r="N184" s="172">
        <f t="shared" si="55"/>
        <v>0</v>
      </c>
    </row>
    <row r="185" spans="1:14" ht="11.25" customHeight="1">
      <c r="A185" s="37"/>
      <c r="B185" s="16"/>
      <c r="C185" s="333"/>
      <c r="D185" s="334"/>
      <c r="E185" s="314" t="s">
        <v>319</v>
      </c>
      <c r="F185" s="171"/>
      <c r="G185" s="315"/>
      <c r="H185" s="316"/>
      <c r="I185" s="171"/>
      <c r="J185" s="315"/>
      <c r="K185" s="316"/>
      <c r="L185" s="171"/>
      <c r="M185" s="315"/>
      <c r="N185" s="316"/>
    </row>
    <row r="186" spans="1:14" ht="15.75" customHeight="1">
      <c r="A186" s="34">
        <v>2710</v>
      </c>
      <c r="B186" s="17" t="s">
        <v>436</v>
      </c>
      <c r="C186" s="72">
        <v>1</v>
      </c>
      <c r="D186" s="73">
        <v>0</v>
      </c>
      <c r="E186" s="314" t="s">
        <v>760</v>
      </c>
      <c r="F186" s="172">
        <f>SUM(F188:F190)</f>
        <v>0</v>
      </c>
      <c r="G186" s="172">
        <f aca="true" t="shared" si="56" ref="G186:N186">SUM(G188:G190)</f>
        <v>0</v>
      </c>
      <c r="H186" s="172">
        <f t="shared" si="56"/>
        <v>0</v>
      </c>
      <c r="I186" s="172">
        <f t="shared" si="56"/>
        <v>0</v>
      </c>
      <c r="J186" s="172">
        <f t="shared" si="56"/>
        <v>0</v>
      </c>
      <c r="K186" s="172">
        <f t="shared" si="56"/>
        <v>0</v>
      </c>
      <c r="L186" s="172">
        <f t="shared" si="56"/>
        <v>0</v>
      </c>
      <c r="M186" s="172">
        <f t="shared" si="56"/>
        <v>0</v>
      </c>
      <c r="N186" s="172">
        <f t="shared" si="56"/>
        <v>0</v>
      </c>
    </row>
    <row r="187" spans="1:14" s="12" customFormat="1" ht="14.25" customHeight="1">
      <c r="A187" s="34"/>
      <c r="B187" s="16"/>
      <c r="C187" s="72"/>
      <c r="D187" s="73"/>
      <c r="E187" s="314" t="s">
        <v>320</v>
      </c>
      <c r="F187" s="172"/>
      <c r="G187" s="321"/>
      <c r="H187" s="322"/>
      <c r="I187" s="172"/>
      <c r="J187" s="321"/>
      <c r="K187" s="322"/>
      <c r="L187" s="172"/>
      <c r="M187" s="321"/>
      <c r="N187" s="322"/>
    </row>
    <row r="188" spans="1:14" ht="18" customHeight="1" thickBot="1">
      <c r="A188" s="34">
        <v>2711</v>
      </c>
      <c r="B188" s="17" t="s">
        <v>436</v>
      </c>
      <c r="C188" s="72">
        <v>1</v>
      </c>
      <c r="D188" s="73">
        <v>1</v>
      </c>
      <c r="E188" s="314" t="s">
        <v>761</v>
      </c>
      <c r="F188" s="317">
        <f>SUM(G188:H188)</f>
        <v>0</v>
      </c>
      <c r="G188" s="321">
        <v>0</v>
      </c>
      <c r="H188" s="322">
        <v>0</v>
      </c>
      <c r="I188" s="317">
        <f>SUM(J188:K188)</f>
        <v>0</v>
      </c>
      <c r="J188" s="321">
        <v>0</v>
      </c>
      <c r="K188" s="322">
        <v>0</v>
      </c>
      <c r="L188" s="317">
        <f>SUM(M188:N188)</f>
        <v>0</v>
      </c>
      <c r="M188" s="321">
        <v>0</v>
      </c>
      <c r="N188" s="322">
        <v>0</v>
      </c>
    </row>
    <row r="189" spans="1:14" ht="21.75" customHeight="1" thickBot="1">
      <c r="A189" s="34">
        <v>2712</v>
      </c>
      <c r="B189" s="17" t="s">
        <v>436</v>
      </c>
      <c r="C189" s="72">
        <v>1</v>
      </c>
      <c r="D189" s="73">
        <v>2</v>
      </c>
      <c r="E189" s="314" t="s">
        <v>762</v>
      </c>
      <c r="F189" s="317">
        <f>SUM(G189:H189)</f>
        <v>0</v>
      </c>
      <c r="G189" s="321">
        <v>0</v>
      </c>
      <c r="H189" s="322">
        <v>0</v>
      </c>
      <c r="I189" s="317">
        <f>SUM(J189:K189)</f>
        <v>0</v>
      </c>
      <c r="J189" s="321">
        <v>0</v>
      </c>
      <c r="K189" s="322">
        <v>0</v>
      </c>
      <c r="L189" s="317">
        <f>SUM(M189:N189)</f>
        <v>0</v>
      </c>
      <c r="M189" s="321">
        <v>0</v>
      </c>
      <c r="N189" s="322">
        <v>0</v>
      </c>
    </row>
    <row r="190" spans="1:14" ht="19.5" customHeight="1" thickBot="1">
      <c r="A190" s="34">
        <v>2713</v>
      </c>
      <c r="B190" s="17" t="s">
        <v>436</v>
      </c>
      <c r="C190" s="72">
        <v>1</v>
      </c>
      <c r="D190" s="73">
        <v>3</v>
      </c>
      <c r="E190" s="314" t="s">
        <v>184</v>
      </c>
      <c r="F190" s="317">
        <f>SUM(G190:H190)</f>
        <v>0</v>
      </c>
      <c r="G190" s="321">
        <v>0</v>
      </c>
      <c r="H190" s="322">
        <v>0</v>
      </c>
      <c r="I190" s="317">
        <f>SUM(J190:K190)</f>
        <v>0</v>
      </c>
      <c r="J190" s="321">
        <v>0</v>
      </c>
      <c r="K190" s="322">
        <v>0</v>
      </c>
      <c r="L190" s="317">
        <f>SUM(M190:N190)</f>
        <v>0</v>
      </c>
      <c r="M190" s="321">
        <v>0</v>
      </c>
      <c r="N190" s="322">
        <v>0</v>
      </c>
    </row>
    <row r="191" spans="1:14" ht="15" customHeight="1">
      <c r="A191" s="34">
        <v>2720</v>
      </c>
      <c r="B191" s="17" t="s">
        <v>436</v>
      </c>
      <c r="C191" s="72">
        <v>2</v>
      </c>
      <c r="D191" s="73">
        <v>0</v>
      </c>
      <c r="E191" s="314" t="s">
        <v>437</v>
      </c>
      <c r="F191" s="172">
        <f>SUM(F193:F196)</f>
        <v>0</v>
      </c>
      <c r="G191" s="172">
        <f aca="true" t="shared" si="57" ref="G191:N191">SUM(G193:G196)</f>
        <v>0</v>
      </c>
      <c r="H191" s="172">
        <f t="shared" si="57"/>
        <v>0</v>
      </c>
      <c r="I191" s="172">
        <f t="shared" si="57"/>
        <v>0</v>
      </c>
      <c r="J191" s="172">
        <f t="shared" si="57"/>
        <v>0</v>
      </c>
      <c r="K191" s="172">
        <f t="shared" si="57"/>
        <v>0</v>
      </c>
      <c r="L191" s="172">
        <f t="shared" si="57"/>
        <v>0</v>
      </c>
      <c r="M191" s="172">
        <f t="shared" si="57"/>
        <v>0</v>
      </c>
      <c r="N191" s="172">
        <f t="shared" si="57"/>
        <v>0</v>
      </c>
    </row>
    <row r="192" spans="1:14" s="12" customFormat="1" ht="14.25" customHeight="1">
      <c r="A192" s="34"/>
      <c r="B192" s="16"/>
      <c r="C192" s="72"/>
      <c r="D192" s="73"/>
      <c r="E192" s="314" t="s">
        <v>320</v>
      </c>
      <c r="F192" s="172"/>
      <c r="G192" s="321"/>
      <c r="H192" s="322"/>
      <c r="I192" s="172"/>
      <c r="J192" s="321"/>
      <c r="K192" s="322"/>
      <c r="L192" s="172"/>
      <c r="M192" s="321"/>
      <c r="N192" s="322"/>
    </row>
    <row r="193" spans="1:14" ht="21" customHeight="1" thickBot="1">
      <c r="A193" s="34">
        <v>2721</v>
      </c>
      <c r="B193" s="17" t="s">
        <v>436</v>
      </c>
      <c r="C193" s="72">
        <v>2</v>
      </c>
      <c r="D193" s="73">
        <v>1</v>
      </c>
      <c r="E193" s="314" t="s">
        <v>0</v>
      </c>
      <c r="F193" s="317">
        <f>SUM(G193:H193)</f>
        <v>0</v>
      </c>
      <c r="G193" s="318">
        <v>0</v>
      </c>
      <c r="H193" s="319">
        <v>0</v>
      </c>
      <c r="I193" s="317">
        <f>SUM(J193:K193)</f>
        <v>0</v>
      </c>
      <c r="J193" s="318">
        <v>0</v>
      </c>
      <c r="K193" s="319">
        <v>0</v>
      </c>
      <c r="L193" s="317">
        <f>SUM(M193:N193)</f>
        <v>0</v>
      </c>
      <c r="M193" s="318">
        <v>0</v>
      </c>
      <c r="N193" s="319">
        <v>0</v>
      </c>
    </row>
    <row r="194" spans="1:14" ht="20.25" customHeight="1" thickBot="1">
      <c r="A194" s="34">
        <v>2722</v>
      </c>
      <c r="B194" s="17" t="s">
        <v>436</v>
      </c>
      <c r="C194" s="72">
        <v>2</v>
      </c>
      <c r="D194" s="73">
        <v>2</v>
      </c>
      <c r="E194" s="314" t="s">
        <v>1</v>
      </c>
      <c r="F194" s="317">
        <f>SUM(G194:H194)</f>
        <v>0</v>
      </c>
      <c r="G194" s="318">
        <v>0</v>
      </c>
      <c r="H194" s="319">
        <v>0</v>
      </c>
      <c r="I194" s="317">
        <f>SUM(J194:K194)</f>
        <v>0</v>
      </c>
      <c r="J194" s="318">
        <v>0</v>
      </c>
      <c r="K194" s="319">
        <v>0</v>
      </c>
      <c r="L194" s="317">
        <f>SUM(M194:N194)</f>
        <v>0</v>
      </c>
      <c r="M194" s="318">
        <v>0</v>
      </c>
      <c r="N194" s="319">
        <v>0</v>
      </c>
    </row>
    <row r="195" spans="1:14" ht="18.75" customHeight="1" thickBot="1">
      <c r="A195" s="34">
        <v>2723</v>
      </c>
      <c r="B195" s="17" t="s">
        <v>436</v>
      </c>
      <c r="C195" s="72">
        <v>2</v>
      </c>
      <c r="D195" s="73">
        <v>3</v>
      </c>
      <c r="E195" s="314" t="s">
        <v>185</v>
      </c>
      <c r="F195" s="317">
        <f>SUM(G195:H195)</f>
        <v>0</v>
      </c>
      <c r="G195" s="318">
        <v>0</v>
      </c>
      <c r="H195" s="319">
        <v>0</v>
      </c>
      <c r="I195" s="317">
        <f>SUM(J195:K195)</f>
        <v>0</v>
      </c>
      <c r="J195" s="318">
        <v>0</v>
      </c>
      <c r="K195" s="319">
        <v>0</v>
      </c>
      <c r="L195" s="317">
        <f>SUM(M195:N195)</f>
        <v>0</v>
      </c>
      <c r="M195" s="318">
        <v>0</v>
      </c>
      <c r="N195" s="319">
        <v>0</v>
      </c>
    </row>
    <row r="196" spans="1:14" ht="15.75" customHeight="1" thickBot="1">
      <c r="A196" s="34">
        <v>2724</v>
      </c>
      <c r="B196" s="17" t="s">
        <v>436</v>
      </c>
      <c r="C196" s="72">
        <v>2</v>
      </c>
      <c r="D196" s="73">
        <v>4</v>
      </c>
      <c r="E196" s="314" t="s">
        <v>2</v>
      </c>
      <c r="F196" s="317">
        <f>SUM(G196:H196)</f>
        <v>0</v>
      </c>
      <c r="G196" s="318">
        <v>0</v>
      </c>
      <c r="H196" s="319">
        <v>0</v>
      </c>
      <c r="I196" s="317">
        <f>SUM(J196:K196)</f>
        <v>0</v>
      </c>
      <c r="J196" s="318">
        <v>0</v>
      </c>
      <c r="K196" s="319">
        <v>0</v>
      </c>
      <c r="L196" s="317">
        <f>SUM(M196:N196)</f>
        <v>0</v>
      </c>
      <c r="M196" s="318">
        <v>0</v>
      </c>
      <c r="N196" s="319">
        <v>0</v>
      </c>
    </row>
    <row r="197" spans="1:14" ht="19.5" customHeight="1">
      <c r="A197" s="34">
        <v>2730</v>
      </c>
      <c r="B197" s="17" t="s">
        <v>436</v>
      </c>
      <c r="C197" s="72">
        <v>3</v>
      </c>
      <c r="D197" s="73">
        <v>0</v>
      </c>
      <c r="E197" s="314" t="s">
        <v>3</v>
      </c>
      <c r="F197" s="172">
        <f>SUM(F199:F202)</f>
        <v>0</v>
      </c>
      <c r="G197" s="172">
        <f aca="true" t="shared" si="58" ref="G197:N197">SUM(G199:G202)</f>
        <v>0</v>
      </c>
      <c r="H197" s="172">
        <f t="shared" si="58"/>
        <v>0</v>
      </c>
      <c r="I197" s="172">
        <f t="shared" si="58"/>
        <v>0</v>
      </c>
      <c r="J197" s="172">
        <f t="shared" si="58"/>
        <v>0</v>
      </c>
      <c r="K197" s="172">
        <f t="shared" si="58"/>
        <v>0</v>
      </c>
      <c r="L197" s="172">
        <f t="shared" si="58"/>
        <v>0</v>
      </c>
      <c r="M197" s="172">
        <f t="shared" si="58"/>
        <v>0</v>
      </c>
      <c r="N197" s="172">
        <f t="shared" si="58"/>
        <v>0</v>
      </c>
    </row>
    <row r="198" spans="1:14" s="12" customFormat="1" ht="10.5" customHeight="1">
      <c r="A198" s="34"/>
      <c r="B198" s="16"/>
      <c r="C198" s="72"/>
      <c r="D198" s="73"/>
      <c r="E198" s="314" t="s">
        <v>320</v>
      </c>
      <c r="F198" s="172"/>
      <c r="G198" s="321"/>
      <c r="H198" s="322"/>
      <c r="I198" s="172"/>
      <c r="J198" s="321"/>
      <c r="K198" s="322"/>
      <c r="L198" s="172"/>
      <c r="M198" s="321"/>
      <c r="N198" s="322"/>
    </row>
    <row r="199" spans="1:14" ht="15" customHeight="1" thickBot="1">
      <c r="A199" s="34">
        <v>2731</v>
      </c>
      <c r="B199" s="17" t="s">
        <v>436</v>
      </c>
      <c r="C199" s="72">
        <v>3</v>
      </c>
      <c r="D199" s="73">
        <v>1</v>
      </c>
      <c r="E199" s="314" t="s">
        <v>4</v>
      </c>
      <c r="F199" s="317">
        <f>SUM(G199:H199)</f>
        <v>0</v>
      </c>
      <c r="G199" s="318">
        <v>0</v>
      </c>
      <c r="H199" s="319">
        <v>0</v>
      </c>
      <c r="I199" s="317">
        <f>SUM(J199:K199)</f>
        <v>0</v>
      </c>
      <c r="J199" s="318">
        <v>0</v>
      </c>
      <c r="K199" s="319">
        <v>0</v>
      </c>
      <c r="L199" s="317">
        <f>SUM(M199:N199)</f>
        <v>0</v>
      </c>
      <c r="M199" s="318">
        <v>0</v>
      </c>
      <c r="N199" s="319">
        <v>0</v>
      </c>
    </row>
    <row r="200" spans="1:14" ht="18" customHeight="1" thickBot="1">
      <c r="A200" s="34">
        <v>2732</v>
      </c>
      <c r="B200" s="17" t="s">
        <v>436</v>
      </c>
      <c r="C200" s="72">
        <v>3</v>
      </c>
      <c r="D200" s="73">
        <v>2</v>
      </c>
      <c r="E200" s="314" t="s">
        <v>5</v>
      </c>
      <c r="F200" s="317">
        <f>SUM(G200:H200)</f>
        <v>0</v>
      </c>
      <c r="G200" s="318">
        <v>0</v>
      </c>
      <c r="H200" s="319">
        <v>0</v>
      </c>
      <c r="I200" s="317">
        <f>SUM(J200:K200)</f>
        <v>0</v>
      </c>
      <c r="J200" s="318">
        <v>0</v>
      </c>
      <c r="K200" s="319">
        <v>0</v>
      </c>
      <c r="L200" s="317">
        <f>SUM(M200:N200)</f>
        <v>0</v>
      </c>
      <c r="M200" s="318">
        <v>0</v>
      </c>
      <c r="N200" s="319">
        <v>0</v>
      </c>
    </row>
    <row r="201" spans="1:14" ht="16.5" customHeight="1" thickBot="1">
      <c r="A201" s="34">
        <v>2733</v>
      </c>
      <c r="B201" s="17" t="s">
        <v>436</v>
      </c>
      <c r="C201" s="72">
        <v>3</v>
      </c>
      <c r="D201" s="73">
        <v>3</v>
      </c>
      <c r="E201" s="314" t="s">
        <v>6</v>
      </c>
      <c r="F201" s="317">
        <f>SUM(G201:H201)</f>
        <v>0</v>
      </c>
      <c r="G201" s="318">
        <v>0</v>
      </c>
      <c r="H201" s="319">
        <v>0</v>
      </c>
      <c r="I201" s="317">
        <f>SUM(J201:K201)</f>
        <v>0</v>
      </c>
      <c r="J201" s="318">
        <v>0</v>
      </c>
      <c r="K201" s="319">
        <v>0</v>
      </c>
      <c r="L201" s="317">
        <f>SUM(M201:N201)</f>
        <v>0</v>
      </c>
      <c r="M201" s="318">
        <v>0</v>
      </c>
      <c r="N201" s="319">
        <v>0</v>
      </c>
    </row>
    <row r="202" spans="1:14" ht="26.25" customHeight="1" thickBot="1">
      <c r="A202" s="34">
        <v>2734</v>
      </c>
      <c r="B202" s="17" t="s">
        <v>436</v>
      </c>
      <c r="C202" s="72">
        <v>3</v>
      </c>
      <c r="D202" s="73">
        <v>4</v>
      </c>
      <c r="E202" s="314" t="s">
        <v>7</v>
      </c>
      <c r="F202" s="317">
        <f>SUM(G202:H202)</f>
        <v>0</v>
      </c>
      <c r="G202" s="318">
        <v>0</v>
      </c>
      <c r="H202" s="319">
        <v>0</v>
      </c>
      <c r="I202" s="317">
        <f>SUM(J202:K202)</f>
        <v>0</v>
      </c>
      <c r="J202" s="318">
        <v>0</v>
      </c>
      <c r="K202" s="319">
        <v>0</v>
      </c>
      <c r="L202" s="317">
        <f>SUM(M202:N202)</f>
        <v>0</v>
      </c>
      <c r="M202" s="318">
        <v>0</v>
      </c>
      <c r="N202" s="319">
        <v>0</v>
      </c>
    </row>
    <row r="203" spans="1:14" ht="15.75" customHeight="1">
      <c r="A203" s="34">
        <v>2740</v>
      </c>
      <c r="B203" s="17" t="s">
        <v>436</v>
      </c>
      <c r="C203" s="72">
        <v>4</v>
      </c>
      <c r="D203" s="73">
        <v>0</v>
      </c>
      <c r="E203" s="314" t="s">
        <v>8</v>
      </c>
      <c r="F203" s="172">
        <f>SUM(F205)</f>
        <v>0</v>
      </c>
      <c r="G203" s="172">
        <f aca="true" t="shared" si="59" ref="G203:N203">SUM(G205)</f>
        <v>0</v>
      </c>
      <c r="H203" s="172">
        <f t="shared" si="59"/>
        <v>0</v>
      </c>
      <c r="I203" s="172">
        <f t="shared" si="59"/>
        <v>0</v>
      </c>
      <c r="J203" s="172">
        <f t="shared" si="59"/>
        <v>0</v>
      </c>
      <c r="K203" s="172">
        <f t="shared" si="59"/>
        <v>0</v>
      </c>
      <c r="L203" s="172">
        <f t="shared" si="59"/>
        <v>0</v>
      </c>
      <c r="M203" s="172">
        <f t="shared" si="59"/>
        <v>0</v>
      </c>
      <c r="N203" s="172">
        <f t="shared" si="59"/>
        <v>0</v>
      </c>
    </row>
    <row r="204" spans="1:14" s="12" customFormat="1" ht="10.5" customHeight="1">
      <c r="A204" s="34"/>
      <c r="B204" s="16"/>
      <c r="C204" s="72"/>
      <c r="D204" s="73"/>
      <c r="E204" s="314" t="s">
        <v>320</v>
      </c>
      <c r="F204" s="173"/>
      <c r="G204" s="173"/>
      <c r="H204" s="173"/>
      <c r="I204" s="173"/>
      <c r="J204" s="173"/>
      <c r="K204" s="173"/>
      <c r="L204" s="173"/>
      <c r="M204" s="173"/>
      <c r="N204" s="173"/>
    </row>
    <row r="205" spans="1:14" ht="17.25" customHeight="1" thickBot="1">
      <c r="A205" s="34">
        <v>2741</v>
      </c>
      <c r="B205" s="17" t="s">
        <v>436</v>
      </c>
      <c r="C205" s="72">
        <v>4</v>
      </c>
      <c r="D205" s="73">
        <v>1</v>
      </c>
      <c r="E205" s="314" t="s">
        <v>8</v>
      </c>
      <c r="F205" s="317">
        <f>SUM(G205:H205)</f>
        <v>0</v>
      </c>
      <c r="G205" s="318">
        <v>0</v>
      </c>
      <c r="H205" s="319">
        <v>0</v>
      </c>
      <c r="I205" s="317">
        <f>SUM(J205:K205)</f>
        <v>0</v>
      </c>
      <c r="J205" s="318">
        <v>0</v>
      </c>
      <c r="K205" s="319">
        <v>0</v>
      </c>
      <c r="L205" s="317">
        <f>SUM(M205:N205)</f>
        <v>0</v>
      </c>
      <c r="M205" s="318">
        <v>0</v>
      </c>
      <c r="N205" s="319">
        <v>0</v>
      </c>
    </row>
    <row r="206" spans="1:14" ht="28.5" customHeight="1">
      <c r="A206" s="34">
        <v>2750</v>
      </c>
      <c r="B206" s="17" t="s">
        <v>436</v>
      </c>
      <c r="C206" s="72">
        <v>5</v>
      </c>
      <c r="D206" s="73">
        <v>0</v>
      </c>
      <c r="E206" s="314" t="s">
        <v>9</v>
      </c>
      <c r="F206" s="172">
        <f>SUM(F208)</f>
        <v>0</v>
      </c>
      <c r="G206" s="172">
        <f aca="true" t="shared" si="60" ref="G206:N206">SUM(G208)</f>
        <v>0</v>
      </c>
      <c r="H206" s="172">
        <f t="shared" si="60"/>
        <v>0</v>
      </c>
      <c r="I206" s="172">
        <f t="shared" si="60"/>
        <v>0</v>
      </c>
      <c r="J206" s="172">
        <f t="shared" si="60"/>
        <v>0</v>
      </c>
      <c r="K206" s="172">
        <f t="shared" si="60"/>
        <v>0</v>
      </c>
      <c r="L206" s="172">
        <f t="shared" si="60"/>
        <v>0</v>
      </c>
      <c r="M206" s="172">
        <f t="shared" si="60"/>
        <v>0</v>
      </c>
      <c r="N206" s="172">
        <f t="shared" si="60"/>
        <v>0</v>
      </c>
    </row>
    <row r="207" spans="1:14" s="12" customFormat="1" ht="15.75" customHeight="1">
      <c r="A207" s="34"/>
      <c r="B207" s="16"/>
      <c r="C207" s="72"/>
      <c r="D207" s="73"/>
      <c r="E207" s="314" t="s">
        <v>320</v>
      </c>
      <c r="F207" s="173"/>
      <c r="G207" s="173"/>
      <c r="H207" s="173"/>
      <c r="I207" s="173"/>
      <c r="J207" s="173"/>
      <c r="K207" s="173"/>
      <c r="L207" s="173"/>
      <c r="M207" s="173"/>
      <c r="N207" s="173"/>
    </row>
    <row r="208" spans="1:14" ht="21.75" customHeight="1" thickBot="1">
      <c r="A208" s="34">
        <v>2751</v>
      </c>
      <c r="B208" s="17" t="s">
        <v>436</v>
      </c>
      <c r="C208" s="72">
        <v>5</v>
      </c>
      <c r="D208" s="73">
        <v>1</v>
      </c>
      <c r="E208" s="314" t="s">
        <v>9</v>
      </c>
      <c r="F208" s="317">
        <f>SUM(G208:H208)</f>
        <v>0</v>
      </c>
      <c r="G208" s="318">
        <v>0</v>
      </c>
      <c r="H208" s="319">
        <v>0</v>
      </c>
      <c r="I208" s="317">
        <f>SUM(J208:K208)</f>
        <v>0</v>
      </c>
      <c r="J208" s="318">
        <v>0</v>
      </c>
      <c r="K208" s="319">
        <v>0</v>
      </c>
      <c r="L208" s="317">
        <f>SUM(M208:N208)</f>
        <v>0</v>
      </c>
      <c r="M208" s="318">
        <v>0</v>
      </c>
      <c r="N208" s="319">
        <v>0</v>
      </c>
    </row>
    <row r="209" spans="1:14" ht="19.5" customHeight="1">
      <c r="A209" s="34">
        <v>2760</v>
      </c>
      <c r="B209" s="17" t="s">
        <v>436</v>
      </c>
      <c r="C209" s="72">
        <v>6</v>
      </c>
      <c r="D209" s="73">
        <v>0</v>
      </c>
      <c r="E209" s="314" t="s">
        <v>10</v>
      </c>
      <c r="F209" s="173">
        <f>SUM(F211:F212)</f>
        <v>0</v>
      </c>
      <c r="G209" s="173">
        <f aca="true" t="shared" si="61" ref="G209:N209">SUM(G211:G212)</f>
        <v>0</v>
      </c>
      <c r="H209" s="173">
        <f t="shared" si="61"/>
        <v>0</v>
      </c>
      <c r="I209" s="173">
        <f t="shared" si="61"/>
        <v>0</v>
      </c>
      <c r="J209" s="173">
        <f t="shared" si="61"/>
        <v>0</v>
      </c>
      <c r="K209" s="173">
        <f t="shared" si="61"/>
        <v>0</v>
      </c>
      <c r="L209" s="173">
        <f t="shared" si="61"/>
        <v>0</v>
      </c>
      <c r="M209" s="173">
        <f t="shared" si="61"/>
        <v>0</v>
      </c>
      <c r="N209" s="173">
        <f t="shared" si="61"/>
        <v>0</v>
      </c>
    </row>
    <row r="210" spans="1:14" s="12" customFormat="1" ht="10.5" customHeight="1">
      <c r="A210" s="34"/>
      <c r="B210" s="16"/>
      <c r="C210" s="72"/>
      <c r="D210" s="73"/>
      <c r="E210" s="314" t="s">
        <v>320</v>
      </c>
      <c r="F210" s="173"/>
      <c r="G210" s="173"/>
      <c r="H210" s="173"/>
      <c r="I210" s="173"/>
      <c r="J210" s="173"/>
      <c r="K210" s="173"/>
      <c r="L210" s="173"/>
      <c r="M210" s="173"/>
      <c r="N210" s="173"/>
    </row>
    <row r="211" spans="1:14" ht="15.75" thickBot="1">
      <c r="A211" s="34">
        <v>2761</v>
      </c>
      <c r="B211" s="17" t="s">
        <v>436</v>
      </c>
      <c r="C211" s="72">
        <v>6</v>
      </c>
      <c r="D211" s="73">
        <v>1</v>
      </c>
      <c r="E211" s="314" t="s">
        <v>438</v>
      </c>
      <c r="F211" s="317">
        <f>SUM(G211:H211)</f>
        <v>0</v>
      </c>
      <c r="G211" s="318">
        <v>0</v>
      </c>
      <c r="H211" s="319">
        <v>0</v>
      </c>
      <c r="I211" s="317">
        <f>SUM(J211:K211)</f>
        <v>0</v>
      </c>
      <c r="J211" s="318">
        <v>0</v>
      </c>
      <c r="K211" s="319">
        <v>0</v>
      </c>
      <c r="L211" s="317">
        <f>SUM(M211:N211)</f>
        <v>0</v>
      </c>
      <c r="M211" s="318">
        <v>0</v>
      </c>
      <c r="N211" s="319">
        <v>0</v>
      </c>
    </row>
    <row r="212" spans="1:14" ht="16.5" customHeight="1" thickBot="1">
      <c r="A212" s="34">
        <v>2762</v>
      </c>
      <c r="B212" s="17" t="s">
        <v>436</v>
      </c>
      <c r="C212" s="72">
        <v>6</v>
      </c>
      <c r="D212" s="73">
        <v>2</v>
      </c>
      <c r="E212" s="314" t="s">
        <v>10</v>
      </c>
      <c r="F212" s="317">
        <f>SUM(G212:H212)</f>
        <v>0</v>
      </c>
      <c r="G212" s="318">
        <v>0</v>
      </c>
      <c r="H212" s="319">
        <v>0</v>
      </c>
      <c r="I212" s="317">
        <f>SUM(J212:K212)</f>
        <v>0</v>
      </c>
      <c r="J212" s="318">
        <v>0</v>
      </c>
      <c r="K212" s="319">
        <v>0</v>
      </c>
      <c r="L212" s="317">
        <f>SUM(M212:N212)</f>
        <v>0</v>
      </c>
      <c r="M212" s="318">
        <v>0</v>
      </c>
      <c r="N212" s="319">
        <v>0</v>
      </c>
    </row>
    <row r="213" spans="1:14" s="35" customFormat="1" ht="33.75" customHeight="1">
      <c r="A213" s="34">
        <v>2800</v>
      </c>
      <c r="B213" s="17" t="s">
        <v>439</v>
      </c>
      <c r="C213" s="72">
        <v>0</v>
      </c>
      <c r="D213" s="73">
        <v>0</v>
      </c>
      <c r="E213" s="314" t="s">
        <v>107</v>
      </c>
      <c r="F213" s="172">
        <f>SUM(F215,F218,F227,F232,F237,F240)</f>
        <v>784474.3008999999</v>
      </c>
      <c r="G213" s="172">
        <f aca="true" t="shared" si="62" ref="G213:N213">SUM(G215,G218,G227,G232,G237,G240)</f>
        <v>764474.3008</v>
      </c>
      <c r="H213" s="172">
        <f t="shared" si="62"/>
        <v>20000.0001</v>
      </c>
      <c r="I213" s="172">
        <f t="shared" si="62"/>
        <v>823813.2005</v>
      </c>
      <c r="J213" s="172">
        <f t="shared" si="62"/>
        <v>811482.5005</v>
      </c>
      <c r="K213" s="172">
        <f t="shared" si="62"/>
        <v>12330.7</v>
      </c>
      <c r="L213" s="172">
        <f t="shared" si="62"/>
        <v>800806.8189999999</v>
      </c>
      <c r="M213" s="172">
        <f t="shared" si="62"/>
        <v>788654.747</v>
      </c>
      <c r="N213" s="172">
        <f t="shared" si="62"/>
        <v>12152.072</v>
      </c>
    </row>
    <row r="214" spans="1:14" ht="11.25" customHeight="1">
      <c r="A214" s="37"/>
      <c r="B214" s="16"/>
      <c r="C214" s="333"/>
      <c r="D214" s="334"/>
      <c r="E214" s="314" t="s">
        <v>319</v>
      </c>
      <c r="F214" s="171"/>
      <c r="G214" s="315"/>
      <c r="H214" s="316"/>
      <c r="I214" s="171"/>
      <c r="J214" s="315"/>
      <c r="K214" s="316"/>
      <c r="L214" s="171"/>
      <c r="M214" s="315"/>
      <c r="N214" s="316"/>
    </row>
    <row r="215" spans="1:14" ht="18.75" customHeight="1">
      <c r="A215" s="34">
        <v>2810</v>
      </c>
      <c r="B215" s="17" t="s">
        <v>439</v>
      </c>
      <c r="C215" s="72">
        <v>1</v>
      </c>
      <c r="D215" s="73">
        <v>0</v>
      </c>
      <c r="E215" s="314" t="s">
        <v>11</v>
      </c>
      <c r="F215" s="172">
        <f>SUM(F217)</f>
        <v>332109.6004</v>
      </c>
      <c r="G215" s="172">
        <f aca="true" t="shared" si="63" ref="G215:N215">SUM(G217)</f>
        <v>332109.6004</v>
      </c>
      <c r="H215" s="172">
        <f t="shared" si="63"/>
        <v>0</v>
      </c>
      <c r="I215" s="172">
        <f t="shared" si="63"/>
        <v>336320.9001</v>
      </c>
      <c r="J215" s="172">
        <f t="shared" si="63"/>
        <v>336320.9001</v>
      </c>
      <c r="K215" s="172">
        <f t="shared" si="63"/>
        <v>0</v>
      </c>
      <c r="L215" s="172">
        <f t="shared" si="63"/>
        <v>334399.792</v>
      </c>
      <c r="M215" s="172">
        <f t="shared" si="63"/>
        <v>334399.792</v>
      </c>
      <c r="N215" s="172">
        <f t="shared" si="63"/>
        <v>0</v>
      </c>
    </row>
    <row r="216" spans="1:14" s="12" customFormat="1" ht="10.5" customHeight="1">
      <c r="A216" s="34"/>
      <c r="B216" s="16"/>
      <c r="C216" s="72"/>
      <c r="D216" s="73"/>
      <c r="E216" s="314" t="s">
        <v>320</v>
      </c>
      <c r="F216" s="173"/>
      <c r="G216" s="173"/>
      <c r="H216" s="173"/>
      <c r="I216" s="173"/>
      <c r="J216" s="173"/>
      <c r="K216" s="173"/>
      <c r="L216" s="173"/>
      <c r="M216" s="173"/>
      <c r="N216" s="173"/>
    </row>
    <row r="217" spans="1:14" ht="16.5" customHeight="1" thickBot="1">
      <c r="A217" s="34">
        <v>2811</v>
      </c>
      <c r="B217" s="17" t="s">
        <v>439</v>
      </c>
      <c r="C217" s="72">
        <v>1</v>
      </c>
      <c r="D217" s="73">
        <v>1</v>
      </c>
      <c r="E217" s="314" t="s">
        <v>11</v>
      </c>
      <c r="F217" s="317">
        <f>SUM(G217:H217)</f>
        <v>332109.6004</v>
      </c>
      <c r="G217" s="318">
        <v>332109.6004</v>
      </c>
      <c r="H217" s="319">
        <v>0</v>
      </c>
      <c r="I217" s="317">
        <f>SUM(J217:K217)</f>
        <v>336320.9001</v>
      </c>
      <c r="J217" s="318">
        <v>336320.9001</v>
      </c>
      <c r="K217" s="319">
        <v>0</v>
      </c>
      <c r="L217" s="317">
        <f>SUM(M217:N217)</f>
        <v>334399.792</v>
      </c>
      <c r="M217" s="318">
        <v>334399.792</v>
      </c>
      <c r="N217" s="319">
        <v>0</v>
      </c>
    </row>
    <row r="218" spans="1:14" ht="17.25" customHeight="1">
      <c r="A218" s="34">
        <v>2820</v>
      </c>
      <c r="B218" s="17" t="s">
        <v>439</v>
      </c>
      <c r="C218" s="72">
        <v>2</v>
      </c>
      <c r="D218" s="73">
        <v>0</v>
      </c>
      <c r="E218" s="314" t="s">
        <v>12</v>
      </c>
      <c r="F218" s="172">
        <f>SUM(F220:F226)</f>
        <v>417774.7002</v>
      </c>
      <c r="G218" s="172">
        <f aca="true" t="shared" si="64" ref="G218:N218">SUM(G220:G226)</f>
        <v>397774.7001</v>
      </c>
      <c r="H218" s="172">
        <f t="shared" si="64"/>
        <v>20000.0001</v>
      </c>
      <c r="I218" s="172">
        <f t="shared" si="64"/>
        <v>428022.3001</v>
      </c>
      <c r="J218" s="172">
        <f t="shared" si="64"/>
        <v>415691.6001</v>
      </c>
      <c r="K218" s="172">
        <f t="shared" si="64"/>
        <v>12330.7</v>
      </c>
      <c r="L218" s="172">
        <f t="shared" si="64"/>
        <v>413325.702</v>
      </c>
      <c r="M218" s="172">
        <f t="shared" si="64"/>
        <v>401173.63</v>
      </c>
      <c r="N218" s="172">
        <f t="shared" si="64"/>
        <v>12152.072</v>
      </c>
    </row>
    <row r="219" spans="1:14" s="12" customFormat="1" ht="10.5" customHeight="1">
      <c r="A219" s="34"/>
      <c r="B219" s="16"/>
      <c r="C219" s="72"/>
      <c r="D219" s="73"/>
      <c r="E219" s="314" t="s">
        <v>320</v>
      </c>
      <c r="F219" s="172"/>
      <c r="G219" s="321"/>
      <c r="H219" s="322"/>
      <c r="I219" s="172"/>
      <c r="J219" s="321"/>
      <c r="K219" s="322"/>
      <c r="L219" s="172"/>
      <c r="M219" s="321"/>
      <c r="N219" s="322"/>
    </row>
    <row r="220" spans="1:14" ht="15.75" thickBot="1">
      <c r="A220" s="34">
        <v>2821</v>
      </c>
      <c r="B220" s="17" t="s">
        <v>439</v>
      </c>
      <c r="C220" s="72">
        <v>2</v>
      </c>
      <c r="D220" s="73">
        <v>1</v>
      </c>
      <c r="E220" s="314" t="s">
        <v>440</v>
      </c>
      <c r="F220" s="317">
        <f aca="true" t="shared" si="65" ref="F220:F226">SUM(G220:H220)</f>
        <v>40941.6</v>
      </c>
      <c r="G220" s="321">
        <v>40941.6</v>
      </c>
      <c r="H220" s="322">
        <v>0</v>
      </c>
      <c r="I220" s="317">
        <f aca="true" t="shared" si="66" ref="I220:I226">SUM(J220:K220)</f>
        <v>42539.7</v>
      </c>
      <c r="J220" s="321">
        <v>42539.7</v>
      </c>
      <c r="K220" s="322">
        <v>0</v>
      </c>
      <c r="L220" s="317">
        <f aca="true" t="shared" si="67" ref="L220:L226">SUM(M220:N220)</f>
        <v>37761.8</v>
      </c>
      <c r="M220" s="321">
        <v>37761.8</v>
      </c>
      <c r="N220" s="322">
        <v>0</v>
      </c>
    </row>
    <row r="221" spans="1:14" ht="15.75" thickBot="1">
      <c r="A221" s="34">
        <v>2822</v>
      </c>
      <c r="B221" s="17" t="s">
        <v>439</v>
      </c>
      <c r="C221" s="72">
        <v>2</v>
      </c>
      <c r="D221" s="73">
        <v>2</v>
      </c>
      <c r="E221" s="314" t="s">
        <v>441</v>
      </c>
      <c r="F221" s="317">
        <f t="shared" si="65"/>
        <v>28768.2</v>
      </c>
      <c r="G221" s="321">
        <v>28768.2</v>
      </c>
      <c r="H221" s="322">
        <v>0</v>
      </c>
      <c r="I221" s="317">
        <f t="shared" si="66"/>
        <v>32932.1</v>
      </c>
      <c r="J221" s="321">
        <v>32932.1</v>
      </c>
      <c r="K221" s="322">
        <v>0</v>
      </c>
      <c r="L221" s="317">
        <f t="shared" si="67"/>
        <v>32874.98</v>
      </c>
      <c r="M221" s="321">
        <v>32874.98</v>
      </c>
      <c r="N221" s="322">
        <v>0</v>
      </c>
    </row>
    <row r="222" spans="1:14" ht="18" customHeight="1" thickBot="1">
      <c r="A222" s="34">
        <v>2823</v>
      </c>
      <c r="B222" s="17" t="s">
        <v>439</v>
      </c>
      <c r="C222" s="72">
        <v>2</v>
      </c>
      <c r="D222" s="73">
        <v>3</v>
      </c>
      <c r="E222" s="314" t="s">
        <v>477</v>
      </c>
      <c r="F222" s="317">
        <f t="shared" si="65"/>
        <v>328064.9</v>
      </c>
      <c r="G222" s="321">
        <v>328064.9</v>
      </c>
      <c r="H222" s="322">
        <v>0</v>
      </c>
      <c r="I222" s="317">
        <f t="shared" si="66"/>
        <v>337219.8</v>
      </c>
      <c r="J222" s="321">
        <v>337219.8</v>
      </c>
      <c r="K222" s="322">
        <v>0</v>
      </c>
      <c r="L222" s="317">
        <f t="shared" si="67"/>
        <v>327649.7</v>
      </c>
      <c r="M222" s="321">
        <v>327649.7</v>
      </c>
      <c r="N222" s="322">
        <v>0</v>
      </c>
    </row>
    <row r="223" spans="1:14" ht="15.75" thickBot="1">
      <c r="A223" s="34">
        <v>2824</v>
      </c>
      <c r="B223" s="17" t="s">
        <v>439</v>
      </c>
      <c r="C223" s="72">
        <v>2</v>
      </c>
      <c r="D223" s="73">
        <v>4</v>
      </c>
      <c r="E223" s="314" t="s">
        <v>442</v>
      </c>
      <c r="F223" s="317">
        <f t="shared" si="65"/>
        <v>0</v>
      </c>
      <c r="G223" s="321">
        <v>0</v>
      </c>
      <c r="H223" s="322">
        <v>0</v>
      </c>
      <c r="I223" s="317">
        <f t="shared" si="66"/>
        <v>0</v>
      </c>
      <c r="J223" s="321">
        <v>0</v>
      </c>
      <c r="K223" s="322">
        <v>0</v>
      </c>
      <c r="L223" s="317">
        <f t="shared" si="67"/>
        <v>0</v>
      </c>
      <c r="M223" s="321">
        <v>0</v>
      </c>
      <c r="N223" s="322">
        <v>0</v>
      </c>
    </row>
    <row r="224" spans="1:14" ht="15.75" thickBot="1">
      <c r="A224" s="34">
        <v>2825</v>
      </c>
      <c r="B224" s="17" t="s">
        <v>439</v>
      </c>
      <c r="C224" s="72">
        <v>2</v>
      </c>
      <c r="D224" s="73">
        <v>5</v>
      </c>
      <c r="E224" s="314" t="s">
        <v>443</v>
      </c>
      <c r="F224" s="317">
        <f t="shared" si="65"/>
        <v>0</v>
      </c>
      <c r="G224" s="321">
        <v>0</v>
      </c>
      <c r="H224" s="322">
        <v>0</v>
      </c>
      <c r="I224" s="317">
        <f t="shared" si="66"/>
        <v>0</v>
      </c>
      <c r="J224" s="321">
        <v>0</v>
      </c>
      <c r="K224" s="322">
        <v>0</v>
      </c>
      <c r="L224" s="317">
        <f t="shared" si="67"/>
        <v>0</v>
      </c>
      <c r="M224" s="321">
        <v>0</v>
      </c>
      <c r="N224" s="322">
        <v>0</v>
      </c>
    </row>
    <row r="225" spans="1:14" ht="15.75" thickBot="1">
      <c r="A225" s="34">
        <v>2826</v>
      </c>
      <c r="B225" s="17" t="s">
        <v>439</v>
      </c>
      <c r="C225" s="72">
        <v>2</v>
      </c>
      <c r="D225" s="73">
        <v>6</v>
      </c>
      <c r="E225" s="314" t="s">
        <v>444</v>
      </c>
      <c r="F225" s="317">
        <f t="shared" si="65"/>
        <v>0</v>
      </c>
      <c r="G225" s="321">
        <v>0</v>
      </c>
      <c r="H225" s="322">
        <v>0</v>
      </c>
      <c r="I225" s="317">
        <f t="shared" si="66"/>
        <v>0</v>
      </c>
      <c r="J225" s="321">
        <v>0</v>
      </c>
      <c r="K225" s="322">
        <v>0</v>
      </c>
      <c r="L225" s="317">
        <f t="shared" si="67"/>
        <v>0</v>
      </c>
      <c r="M225" s="321">
        <v>0</v>
      </c>
      <c r="N225" s="322">
        <v>0</v>
      </c>
    </row>
    <row r="226" spans="1:14" ht="24.75" thickBot="1">
      <c r="A226" s="34">
        <v>2827</v>
      </c>
      <c r="B226" s="17" t="s">
        <v>439</v>
      </c>
      <c r="C226" s="72">
        <v>2</v>
      </c>
      <c r="D226" s="73">
        <v>7</v>
      </c>
      <c r="E226" s="314" t="s">
        <v>445</v>
      </c>
      <c r="F226" s="317">
        <f t="shared" si="65"/>
        <v>20000.000200000002</v>
      </c>
      <c r="G226" s="321">
        <v>0.0001</v>
      </c>
      <c r="H226" s="322">
        <v>20000.0001</v>
      </c>
      <c r="I226" s="317">
        <f t="shared" si="66"/>
        <v>15330.700100000002</v>
      </c>
      <c r="J226" s="321">
        <v>3000.0001</v>
      </c>
      <c r="K226" s="322">
        <v>12330.7</v>
      </c>
      <c r="L226" s="317">
        <f t="shared" si="67"/>
        <v>15039.222</v>
      </c>
      <c r="M226" s="321">
        <v>2887.15</v>
      </c>
      <c r="N226" s="322">
        <v>12152.072</v>
      </c>
    </row>
    <row r="227" spans="1:14" ht="29.25" customHeight="1">
      <c r="A227" s="34">
        <v>2830</v>
      </c>
      <c r="B227" s="17" t="s">
        <v>439</v>
      </c>
      <c r="C227" s="72">
        <v>3</v>
      </c>
      <c r="D227" s="73">
        <v>0</v>
      </c>
      <c r="E227" s="314" t="s">
        <v>17</v>
      </c>
      <c r="F227" s="172">
        <f>SUM(F229:F231)</f>
        <v>0</v>
      </c>
      <c r="G227" s="172">
        <f aca="true" t="shared" si="68" ref="G227:N227">SUM(G229:G231)</f>
        <v>0</v>
      </c>
      <c r="H227" s="172">
        <f t="shared" si="68"/>
        <v>0</v>
      </c>
      <c r="I227" s="172">
        <f t="shared" si="68"/>
        <v>0</v>
      </c>
      <c r="J227" s="172">
        <f t="shared" si="68"/>
        <v>0</v>
      </c>
      <c r="K227" s="172">
        <f t="shared" si="68"/>
        <v>0</v>
      </c>
      <c r="L227" s="172">
        <f t="shared" si="68"/>
        <v>0</v>
      </c>
      <c r="M227" s="172">
        <f t="shared" si="68"/>
        <v>0</v>
      </c>
      <c r="N227" s="172">
        <f t="shared" si="68"/>
        <v>0</v>
      </c>
    </row>
    <row r="228" spans="1:14" s="12" customFormat="1" ht="10.5" customHeight="1">
      <c r="A228" s="34"/>
      <c r="B228" s="16"/>
      <c r="C228" s="72"/>
      <c r="D228" s="73"/>
      <c r="E228" s="314" t="s">
        <v>320</v>
      </c>
      <c r="F228" s="172"/>
      <c r="G228" s="321"/>
      <c r="H228" s="322"/>
      <c r="I228" s="172"/>
      <c r="J228" s="321"/>
      <c r="K228" s="322"/>
      <c r="L228" s="172"/>
      <c r="M228" s="321"/>
      <c r="N228" s="322"/>
    </row>
    <row r="229" spans="1:14" ht="15.75" thickBot="1">
      <c r="A229" s="34">
        <v>2831</v>
      </c>
      <c r="B229" s="17" t="s">
        <v>439</v>
      </c>
      <c r="C229" s="72">
        <v>3</v>
      </c>
      <c r="D229" s="73">
        <v>1</v>
      </c>
      <c r="E229" s="314" t="s">
        <v>478</v>
      </c>
      <c r="F229" s="317">
        <f>SUM(G229:H229)</f>
        <v>0</v>
      </c>
      <c r="G229" s="321">
        <v>0</v>
      </c>
      <c r="H229" s="322">
        <v>0</v>
      </c>
      <c r="I229" s="317">
        <f>SUM(J229:K229)</f>
        <v>0</v>
      </c>
      <c r="J229" s="321">
        <v>0</v>
      </c>
      <c r="K229" s="322">
        <v>0</v>
      </c>
      <c r="L229" s="317">
        <f>SUM(M229:N229)</f>
        <v>0</v>
      </c>
      <c r="M229" s="321">
        <v>0</v>
      </c>
      <c r="N229" s="322">
        <v>0</v>
      </c>
    </row>
    <row r="230" spans="1:14" ht="15.75" thickBot="1">
      <c r="A230" s="34">
        <v>2832</v>
      </c>
      <c r="B230" s="17" t="s">
        <v>439</v>
      </c>
      <c r="C230" s="72">
        <v>3</v>
      </c>
      <c r="D230" s="73">
        <v>2</v>
      </c>
      <c r="E230" s="314" t="s">
        <v>488</v>
      </c>
      <c r="F230" s="317">
        <f>SUM(G230:H230)</f>
        <v>0</v>
      </c>
      <c r="G230" s="321">
        <v>0</v>
      </c>
      <c r="H230" s="322">
        <v>0</v>
      </c>
      <c r="I230" s="317">
        <f>SUM(J230:K230)</f>
        <v>0</v>
      </c>
      <c r="J230" s="321">
        <v>0</v>
      </c>
      <c r="K230" s="322">
        <v>0</v>
      </c>
      <c r="L230" s="317">
        <f>SUM(M230:N230)</f>
        <v>0</v>
      </c>
      <c r="M230" s="321">
        <v>0</v>
      </c>
      <c r="N230" s="322">
        <v>0</v>
      </c>
    </row>
    <row r="231" spans="1:14" ht="18.75" customHeight="1" thickBot="1">
      <c r="A231" s="34">
        <v>2833</v>
      </c>
      <c r="B231" s="17" t="s">
        <v>439</v>
      </c>
      <c r="C231" s="72">
        <v>3</v>
      </c>
      <c r="D231" s="73">
        <v>3</v>
      </c>
      <c r="E231" s="314" t="s">
        <v>489</v>
      </c>
      <c r="F231" s="317">
        <f>SUM(G231:H231)</f>
        <v>0</v>
      </c>
      <c r="G231" s="321">
        <v>0</v>
      </c>
      <c r="H231" s="322">
        <v>0</v>
      </c>
      <c r="I231" s="317">
        <f>SUM(J231:K231)</f>
        <v>0</v>
      </c>
      <c r="J231" s="321">
        <v>0</v>
      </c>
      <c r="K231" s="322">
        <v>0</v>
      </c>
      <c r="L231" s="317">
        <f>SUM(M231:N231)</f>
        <v>0</v>
      </c>
      <c r="M231" s="321">
        <v>0</v>
      </c>
      <c r="N231" s="322">
        <v>0</v>
      </c>
    </row>
    <row r="232" spans="1:14" ht="14.25" customHeight="1">
      <c r="A232" s="34">
        <v>2840</v>
      </c>
      <c r="B232" s="17" t="s">
        <v>439</v>
      </c>
      <c r="C232" s="72">
        <v>4</v>
      </c>
      <c r="D232" s="73">
        <v>0</v>
      </c>
      <c r="E232" s="314" t="s">
        <v>490</v>
      </c>
      <c r="F232" s="172">
        <f>SUM(F234:F236)</f>
        <v>5000</v>
      </c>
      <c r="G232" s="172">
        <f aca="true" t="shared" si="69" ref="G232:N232">SUM(G234:G236)</f>
        <v>5000</v>
      </c>
      <c r="H232" s="172">
        <f t="shared" si="69"/>
        <v>0</v>
      </c>
      <c r="I232" s="172">
        <f t="shared" si="69"/>
        <v>5000</v>
      </c>
      <c r="J232" s="172">
        <f t="shared" si="69"/>
        <v>5000</v>
      </c>
      <c r="K232" s="172">
        <f t="shared" si="69"/>
        <v>0</v>
      </c>
      <c r="L232" s="172">
        <f t="shared" si="69"/>
        <v>4280</v>
      </c>
      <c r="M232" s="172">
        <f t="shared" si="69"/>
        <v>4280</v>
      </c>
      <c r="N232" s="172">
        <f t="shared" si="69"/>
        <v>0</v>
      </c>
    </row>
    <row r="233" spans="1:14" s="12" customFormat="1" ht="10.5" customHeight="1">
      <c r="A233" s="34"/>
      <c r="B233" s="16"/>
      <c r="C233" s="72"/>
      <c r="D233" s="73"/>
      <c r="E233" s="314" t="s">
        <v>320</v>
      </c>
      <c r="F233" s="172"/>
      <c r="G233" s="321"/>
      <c r="H233" s="322"/>
      <c r="I233" s="172"/>
      <c r="J233" s="321"/>
      <c r="K233" s="322"/>
      <c r="L233" s="172"/>
      <c r="M233" s="321"/>
      <c r="N233" s="322"/>
    </row>
    <row r="234" spans="1:14" ht="14.25" customHeight="1" thickBot="1">
      <c r="A234" s="34">
        <v>2841</v>
      </c>
      <c r="B234" s="17" t="s">
        <v>439</v>
      </c>
      <c r="C234" s="72">
        <v>4</v>
      </c>
      <c r="D234" s="73">
        <v>1</v>
      </c>
      <c r="E234" s="314" t="s">
        <v>491</v>
      </c>
      <c r="F234" s="317">
        <f>SUM(G234:H234)</f>
        <v>0</v>
      </c>
      <c r="G234" s="321">
        <v>0</v>
      </c>
      <c r="H234" s="322">
        <v>0</v>
      </c>
      <c r="I234" s="317">
        <f>SUM(J234:K234)</f>
        <v>0</v>
      </c>
      <c r="J234" s="321">
        <v>0</v>
      </c>
      <c r="K234" s="322">
        <v>0</v>
      </c>
      <c r="L234" s="317">
        <f>SUM(M234:N234)</f>
        <v>0</v>
      </c>
      <c r="M234" s="321">
        <v>0</v>
      </c>
      <c r="N234" s="322">
        <v>0</v>
      </c>
    </row>
    <row r="235" spans="1:14" ht="29.25" customHeight="1" thickBot="1">
      <c r="A235" s="34">
        <v>2842</v>
      </c>
      <c r="B235" s="17" t="s">
        <v>439</v>
      </c>
      <c r="C235" s="72">
        <v>4</v>
      </c>
      <c r="D235" s="73">
        <v>2</v>
      </c>
      <c r="E235" s="314" t="s">
        <v>492</v>
      </c>
      <c r="F235" s="317">
        <f>SUM(G235:H235)</f>
        <v>5000</v>
      </c>
      <c r="G235" s="321">
        <v>5000</v>
      </c>
      <c r="H235" s="322">
        <v>0</v>
      </c>
      <c r="I235" s="317">
        <f>SUM(J235:K235)</f>
        <v>5000</v>
      </c>
      <c r="J235" s="321">
        <v>5000</v>
      </c>
      <c r="K235" s="322">
        <v>0</v>
      </c>
      <c r="L235" s="317">
        <f>SUM(M235:N235)</f>
        <v>4280</v>
      </c>
      <c r="M235" s="321">
        <v>4280</v>
      </c>
      <c r="N235" s="322">
        <v>0</v>
      </c>
    </row>
    <row r="236" spans="1:14" ht="18.75" customHeight="1" thickBot="1">
      <c r="A236" s="34">
        <v>2843</v>
      </c>
      <c r="B236" s="17" t="s">
        <v>439</v>
      </c>
      <c r="C236" s="72">
        <v>4</v>
      </c>
      <c r="D236" s="73">
        <v>3</v>
      </c>
      <c r="E236" s="314" t="s">
        <v>490</v>
      </c>
      <c r="F236" s="317">
        <f>SUM(G236:H236)</f>
        <v>0</v>
      </c>
      <c r="G236" s="321">
        <v>0</v>
      </c>
      <c r="H236" s="322">
        <v>0</v>
      </c>
      <c r="I236" s="317">
        <f>SUM(J236:K236)</f>
        <v>0</v>
      </c>
      <c r="J236" s="321">
        <v>0</v>
      </c>
      <c r="K236" s="322">
        <v>0</v>
      </c>
      <c r="L236" s="317">
        <f>SUM(M236:N236)</f>
        <v>0</v>
      </c>
      <c r="M236" s="321">
        <v>0</v>
      </c>
      <c r="N236" s="322">
        <v>0</v>
      </c>
    </row>
    <row r="237" spans="1:14" ht="26.25" customHeight="1">
      <c r="A237" s="34">
        <v>2850</v>
      </c>
      <c r="B237" s="17" t="s">
        <v>439</v>
      </c>
      <c r="C237" s="72">
        <v>5</v>
      </c>
      <c r="D237" s="73">
        <v>0</v>
      </c>
      <c r="E237" s="323" t="s">
        <v>18</v>
      </c>
      <c r="F237" s="172">
        <f>SUM(F239)</f>
        <v>0</v>
      </c>
      <c r="G237" s="172">
        <f aca="true" t="shared" si="70" ref="G237:N237">SUM(G239)</f>
        <v>0</v>
      </c>
      <c r="H237" s="172">
        <f t="shared" si="70"/>
        <v>0</v>
      </c>
      <c r="I237" s="172">
        <f t="shared" si="70"/>
        <v>0</v>
      </c>
      <c r="J237" s="172">
        <f t="shared" si="70"/>
        <v>0</v>
      </c>
      <c r="K237" s="172">
        <f t="shared" si="70"/>
        <v>0</v>
      </c>
      <c r="L237" s="172">
        <f t="shared" si="70"/>
        <v>0</v>
      </c>
      <c r="M237" s="172">
        <f t="shared" si="70"/>
        <v>0</v>
      </c>
      <c r="N237" s="172">
        <f t="shared" si="70"/>
        <v>0</v>
      </c>
    </row>
    <row r="238" spans="1:14" s="12" customFormat="1" ht="10.5" customHeight="1">
      <c r="A238" s="34"/>
      <c r="B238" s="16"/>
      <c r="C238" s="72"/>
      <c r="D238" s="73"/>
      <c r="E238" s="314" t="s">
        <v>320</v>
      </c>
      <c r="F238" s="173"/>
      <c r="G238" s="173"/>
      <c r="H238" s="173"/>
      <c r="I238" s="173"/>
      <c r="J238" s="173"/>
      <c r="K238" s="173"/>
      <c r="L238" s="173"/>
      <c r="M238" s="173"/>
      <c r="N238" s="173"/>
    </row>
    <row r="239" spans="1:14" ht="24" customHeight="1" thickBot="1">
      <c r="A239" s="34">
        <v>2851</v>
      </c>
      <c r="B239" s="17" t="s">
        <v>439</v>
      </c>
      <c r="C239" s="72">
        <v>5</v>
      </c>
      <c r="D239" s="73">
        <v>1</v>
      </c>
      <c r="E239" s="323" t="s">
        <v>18</v>
      </c>
      <c r="F239" s="317">
        <f>SUM(G239:H239)</f>
        <v>0</v>
      </c>
      <c r="G239" s="318">
        <v>0</v>
      </c>
      <c r="H239" s="319">
        <v>0</v>
      </c>
      <c r="I239" s="317">
        <f>SUM(J239:K239)</f>
        <v>0</v>
      </c>
      <c r="J239" s="318">
        <v>0</v>
      </c>
      <c r="K239" s="319">
        <v>0</v>
      </c>
      <c r="L239" s="317">
        <f>SUM(M239:N239)</f>
        <v>0</v>
      </c>
      <c r="M239" s="318">
        <v>0</v>
      </c>
      <c r="N239" s="319">
        <v>0</v>
      </c>
    </row>
    <row r="240" spans="1:14" ht="27" customHeight="1">
      <c r="A240" s="34">
        <v>2860</v>
      </c>
      <c r="B240" s="17" t="s">
        <v>439</v>
      </c>
      <c r="C240" s="72">
        <v>6</v>
      </c>
      <c r="D240" s="73">
        <v>0</v>
      </c>
      <c r="E240" s="323" t="s">
        <v>20</v>
      </c>
      <c r="F240" s="172">
        <f>SUM(F242)</f>
        <v>29590.0003</v>
      </c>
      <c r="G240" s="172">
        <f aca="true" t="shared" si="71" ref="G240:N240">SUM(G242)</f>
        <v>29590.0003</v>
      </c>
      <c r="H240" s="172">
        <f t="shared" si="71"/>
        <v>0</v>
      </c>
      <c r="I240" s="172">
        <f t="shared" si="71"/>
        <v>54470.0003</v>
      </c>
      <c r="J240" s="172">
        <f t="shared" si="71"/>
        <v>54470.0003</v>
      </c>
      <c r="K240" s="172">
        <f t="shared" si="71"/>
        <v>0</v>
      </c>
      <c r="L240" s="172">
        <f t="shared" si="71"/>
        <v>48801.325</v>
      </c>
      <c r="M240" s="172">
        <f t="shared" si="71"/>
        <v>48801.325</v>
      </c>
      <c r="N240" s="172">
        <f t="shared" si="71"/>
        <v>0</v>
      </c>
    </row>
    <row r="241" spans="1:14" s="12" customFormat="1" ht="10.5" customHeight="1">
      <c r="A241" s="34"/>
      <c r="B241" s="16"/>
      <c r="C241" s="72"/>
      <c r="D241" s="73"/>
      <c r="E241" s="314" t="s">
        <v>320</v>
      </c>
      <c r="F241" s="173"/>
      <c r="G241" s="173"/>
      <c r="H241" s="173"/>
      <c r="I241" s="173"/>
      <c r="J241" s="173"/>
      <c r="K241" s="173"/>
      <c r="L241" s="173"/>
      <c r="M241" s="173"/>
      <c r="N241" s="173"/>
    </row>
    <row r="242" spans="1:14" ht="18" customHeight="1" thickBot="1">
      <c r="A242" s="34">
        <v>2861</v>
      </c>
      <c r="B242" s="17" t="s">
        <v>439</v>
      </c>
      <c r="C242" s="72">
        <v>6</v>
      </c>
      <c r="D242" s="73">
        <v>1</v>
      </c>
      <c r="E242" s="323" t="s">
        <v>20</v>
      </c>
      <c r="F242" s="317">
        <f>SUM(G242:H242)</f>
        <v>29590.0003</v>
      </c>
      <c r="G242" s="318">
        <v>29590.0003</v>
      </c>
      <c r="H242" s="319">
        <v>0</v>
      </c>
      <c r="I242" s="317">
        <f>SUM(J242:K242)</f>
        <v>54470.0003</v>
      </c>
      <c r="J242" s="318">
        <v>54470.0003</v>
      </c>
      <c r="K242" s="319">
        <v>0</v>
      </c>
      <c r="L242" s="317">
        <f>SUM(M242:N242)</f>
        <v>48801.325</v>
      </c>
      <c r="M242" s="318">
        <v>48801.325</v>
      </c>
      <c r="N242" s="319">
        <v>0</v>
      </c>
    </row>
    <row r="243" spans="1:14" s="35" customFormat="1" ht="44.25" customHeight="1">
      <c r="A243" s="34">
        <v>2900</v>
      </c>
      <c r="B243" s="17" t="s">
        <v>446</v>
      </c>
      <c r="C243" s="72">
        <v>0</v>
      </c>
      <c r="D243" s="73">
        <v>0</v>
      </c>
      <c r="E243" s="314" t="s">
        <v>108</v>
      </c>
      <c r="F243" s="172">
        <f>SUM(F245,F249,F253,F257,F261,F265,F268,F271)</f>
        <v>375894.8002</v>
      </c>
      <c r="G243" s="172">
        <f aca="true" t="shared" si="72" ref="G243:N243">SUM(G245,G249,G253,G257,G261,G265,G268,G271)</f>
        <v>375894.8002</v>
      </c>
      <c r="H243" s="172">
        <f t="shared" si="72"/>
        <v>0</v>
      </c>
      <c r="I243" s="172">
        <f t="shared" si="72"/>
        <v>405232.4</v>
      </c>
      <c r="J243" s="172">
        <f t="shared" si="72"/>
        <v>405232.4</v>
      </c>
      <c r="K243" s="172">
        <f t="shared" si="72"/>
        <v>0</v>
      </c>
      <c r="L243" s="172">
        <f t="shared" si="72"/>
        <v>402829.234</v>
      </c>
      <c r="M243" s="172">
        <f t="shared" si="72"/>
        <v>402829.234</v>
      </c>
      <c r="N243" s="172">
        <f t="shared" si="72"/>
        <v>0</v>
      </c>
    </row>
    <row r="244" spans="1:14" ht="11.25" customHeight="1">
      <c r="A244" s="37"/>
      <c r="B244" s="16"/>
      <c r="C244" s="333"/>
      <c r="D244" s="334"/>
      <c r="E244" s="314" t="s">
        <v>319</v>
      </c>
      <c r="F244" s="171"/>
      <c r="G244" s="315"/>
      <c r="H244" s="316"/>
      <c r="I244" s="171"/>
      <c r="J244" s="315"/>
      <c r="K244" s="316"/>
      <c r="L244" s="171"/>
      <c r="M244" s="315"/>
      <c r="N244" s="316"/>
    </row>
    <row r="245" spans="1:14" ht="24.75" customHeight="1">
      <c r="A245" s="34">
        <v>2910</v>
      </c>
      <c r="B245" s="17" t="s">
        <v>446</v>
      </c>
      <c r="C245" s="72">
        <v>1</v>
      </c>
      <c r="D245" s="73">
        <v>0</v>
      </c>
      <c r="E245" s="314" t="s">
        <v>479</v>
      </c>
      <c r="F245" s="173">
        <f>SUM(F247:F248)</f>
        <v>370894.8</v>
      </c>
      <c r="G245" s="173">
        <f aca="true" t="shared" si="73" ref="G245:N245">SUM(G247:G248)</f>
        <v>370894.8</v>
      </c>
      <c r="H245" s="173">
        <f t="shared" si="73"/>
        <v>0</v>
      </c>
      <c r="I245" s="173">
        <f t="shared" si="73"/>
        <v>400632.4</v>
      </c>
      <c r="J245" s="173">
        <f t="shared" si="73"/>
        <v>400632.4</v>
      </c>
      <c r="K245" s="173">
        <f t="shared" si="73"/>
        <v>0</v>
      </c>
      <c r="L245" s="173">
        <f t="shared" si="73"/>
        <v>398229.234</v>
      </c>
      <c r="M245" s="173">
        <f t="shared" si="73"/>
        <v>398229.234</v>
      </c>
      <c r="N245" s="173">
        <f t="shared" si="73"/>
        <v>0</v>
      </c>
    </row>
    <row r="246" spans="1:14" s="12" customFormat="1" ht="10.5" customHeight="1">
      <c r="A246" s="34"/>
      <c r="B246" s="16"/>
      <c r="C246" s="72"/>
      <c r="D246" s="73"/>
      <c r="E246" s="314" t="s">
        <v>320</v>
      </c>
      <c r="F246" s="173"/>
      <c r="G246" s="173"/>
      <c r="H246" s="173"/>
      <c r="I246" s="173"/>
      <c r="J246" s="173"/>
      <c r="K246" s="173"/>
      <c r="L246" s="173"/>
      <c r="M246" s="173"/>
      <c r="N246" s="173"/>
    </row>
    <row r="247" spans="1:14" ht="19.5" customHeight="1" thickBot="1">
      <c r="A247" s="34">
        <v>2911</v>
      </c>
      <c r="B247" s="17" t="s">
        <v>446</v>
      </c>
      <c r="C247" s="72">
        <v>1</v>
      </c>
      <c r="D247" s="73">
        <v>1</v>
      </c>
      <c r="E247" s="314" t="s">
        <v>71</v>
      </c>
      <c r="F247" s="317">
        <f>SUM(G247:H247)</f>
        <v>370894.8</v>
      </c>
      <c r="G247" s="318">
        <v>370894.8</v>
      </c>
      <c r="H247" s="319">
        <v>0</v>
      </c>
      <c r="I247" s="317">
        <f>SUM(J247:K247)</f>
        <v>400632.4</v>
      </c>
      <c r="J247" s="318">
        <v>400632.4</v>
      </c>
      <c r="K247" s="319">
        <v>0</v>
      </c>
      <c r="L247" s="317">
        <f>SUM(M247:N247)</f>
        <v>398229.234</v>
      </c>
      <c r="M247" s="318">
        <v>398229.234</v>
      </c>
      <c r="N247" s="319">
        <v>0</v>
      </c>
    </row>
    <row r="248" spans="1:14" ht="18" customHeight="1" thickBot="1">
      <c r="A248" s="34">
        <v>2912</v>
      </c>
      <c r="B248" s="17" t="s">
        <v>446</v>
      </c>
      <c r="C248" s="72">
        <v>1</v>
      </c>
      <c r="D248" s="73">
        <v>2</v>
      </c>
      <c r="E248" s="314" t="s">
        <v>447</v>
      </c>
      <c r="F248" s="317">
        <f>SUM(G248:H248)</f>
        <v>0</v>
      </c>
      <c r="G248" s="318">
        <v>0</v>
      </c>
      <c r="H248" s="319">
        <v>0</v>
      </c>
      <c r="I248" s="317">
        <f>SUM(J248:K248)</f>
        <v>0</v>
      </c>
      <c r="J248" s="318">
        <v>0</v>
      </c>
      <c r="K248" s="319">
        <v>0</v>
      </c>
      <c r="L248" s="317">
        <f>SUM(M248:N248)</f>
        <v>0</v>
      </c>
      <c r="M248" s="318">
        <v>0</v>
      </c>
      <c r="N248" s="319">
        <v>0</v>
      </c>
    </row>
    <row r="249" spans="1:14" ht="16.5" customHeight="1">
      <c r="A249" s="34">
        <v>2920</v>
      </c>
      <c r="B249" s="17" t="s">
        <v>446</v>
      </c>
      <c r="C249" s="72">
        <v>2</v>
      </c>
      <c r="D249" s="73">
        <v>0</v>
      </c>
      <c r="E249" s="314" t="s">
        <v>448</v>
      </c>
      <c r="F249" s="173">
        <f>SUM(F251:F252)</f>
        <v>0</v>
      </c>
      <c r="G249" s="173">
        <f aca="true" t="shared" si="74" ref="G249:N249">SUM(G251:G252)</f>
        <v>0</v>
      </c>
      <c r="H249" s="173">
        <f t="shared" si="74"/>
        <v>0</v>
      </c>
      <c r="I249" s="173">
        <f t="shared" si="74"/>
        <v>0</v>
      </c>
      <c r="J249" s="173">
        <f t="shared" si="74"/>
        <v>0</v>
      </c>
      <c r="K249" s="173">
        <f t="shared" si="74"/>
        <v>0</v>
      </c>
      <c r="L249" s="173">
        <f t="shared" si="74"/>
        <v>0</v>
      </c>
      <c r="M249" s="173">
        <f t="shared" si="74"/>
        <v>0</v>
      </c>
      <c r="N249" s="173">
        <f t="shared" si="74"/>
        <v>0</v>
      </c>
    </row>
    <row r="250" spans="1:14" s="12" customFormat="1" ht="10.5" customHeight="1">
      <c r="A250" s="34"/>
      <c r="B250" s="16"/>
      <c r="C250" s="72"/>
      <c r="D250" s="73"/>
      <c r="E250" s="314" t="s">
        <v>320</v>
      </c>
      <c r="F250" s="173"/>
      <c r="G250" s="173"/>
      <c r="H250" s="173"/>
      <c r="I250" s="173"/>
      <c r="J250" s="173"/>
      <c r="K250" s="173"/>
      <c r="L250" s="173"/>
      <c r="M250" s="173"/>
      <c r="N250" s="173"/>
    </row>
    <row r="251" spans="1:14" ht="17.25" customHeight="1" thickBot="1">
      <c r="A251" s="34">
        <v>2921</v>
      </c>
      <c r="B251" s="17" t="s">
        <v>446</v>
      </c>
      <c r="C251" s="72">
        <v>2</v>
      </c>
      <c r="D251" s="73">
        <v>1</v>
      </c>
      <c r="E251" s="314" t="s">
        <v>449</v>
      </c>
      <c r="F251" s="317">
        <f>SUM(G251:H251)</f>
        <v>0</v>
      </c>
      <c r="G251" s="318">
        <v>0</v>
      </c>
      <c r="H251" s="319">
        <v>0</v>
      </c>
      <c r="I251" s="317">
        <f>SUM(J251:K251)</f>
        <v>0</v>
      </c>
      <c r="J251" s="318">
        <v>0</v>
      </c>
      <c r="K251" s="319">
        <v>0</v>
      </c>
      <c r="L251" s="317">
        <f>SUM(M251:N251)</f>
        <v>0</v>
      </c>
      <c r="M251" s="318">
        <v>0</v>
      </c>
      <c r="N251" s="319">
        <v>0</v>
      </c>
    </row>
    <row r="252" spans="1:14" ht="19.5" customHeight="1" thickBot="1">
      <c r="A252" s="34">
        <v>2922</v>
      </c>
      <c r="B252" s="17" t="s">
        <v>446</v>
      </c>
      <c r="C252" s="72">
        <v>2</v>
      </c>
      <c r="D252" s="73">
        <v>2</v>
      </c>
      <c r="E252" s="314" t="s">
        <v>450</v>
      </c>
      <c r="F252" s="317">
        <f>SUM(G252:H252)</f>
        <v>0</v>
      </c>
      <c r="G252" s="318">
        <v>0</v>
      </c>
      <c r="H252" s="319">
        <v>0</v>
      </c>
      <c r="I252" s="317">
        <f>SUM(J252:K252)</f>
        <v>0</v>
      </c>
      <c r="J252" s="318">
        <v>0</v>
      </c>
      <c r="K252" s="319">
        <v>0</v>
      </c>
      <c r="L252" s="317">
        <f>SUM(M252:N252)</f>
        <v>0</v>
      </c>
      <c r="M252" s="318">
        <v>0</v>
      </c>
      <c r="N252" s="319">
        <v>0</v>
      </c>
    </row>
    <row r="253" spans="1:14" ht="28.5" customHeight="1">
      <c r="A253" s="34">
        <v>2930</v>
      </c>
      <c r="B253" s="17" t="s">
        <v>446</v>
      </c>
      <c r="C253" s="72">
        <v>3</v>
      </c>
      <c r="D253" s="73">
        <v>0</v>
      </c>
      <c r="E253" s="314" t="s">
        <v>451</v>
      </c>
      <c r="F253" s="173">
        <f>SUM(F255:F256)</f>
        <v>0</v>
      </c>
      <c r="G253" s="173">
        <f aca="true" t="shared" si="75" ref="G253:N253">SUM(G255:G256)</f>
        <v>0</v>
      </c>
      <c r="H253" s="173">
        <f t="shared" si="75"/>
        <v>0</v>
      </c>
      <c r="I253" s="173">
        <f t="shared" si="75"/>
        <v>0</v>
      </c>
      <c r="J253" s="173">
        <f t="shared" si="75"/>
        <v>0</v>
      </c>
      <c r="K253" s="173">
        <f t="shared" si="75"/>
        <v>0</v>
      </c>
      <c r="L253" s="173">
        <f t="shared" si="75"/>
        <v>0</v>
      </c>
      <c r="M253" s="173">
        <f t="shared" si="75"/>
        <v>0</v>
      </c>
      <c r="N253" s="173">
        <f t="shared" si="75"/>
        <v>0</v>
      </c>
    </row>
    <row r="254" spans="1:14" s="12" customFormat="1" ht="10.5" customHeight="1">
      <c r="A254" s="34"/>
      <c r="B254" s="16"/>
      <c r="C254" s="72"/>
      <c r="D254" s="73"/>
      <c r="E254" s="314" t="s">
        <v>320</v>
      </c>
      <c r="F254" s="173"/>
      <c r="G254" s="173"/>
      <c r="H254" s="173"/>
      <c r="I254" s="173"/>
      <c r="J254" s="173"/>
      <c r="K254" s="173"/>
      <c r="L254" s="173"/>
      <c r="M254" s="173"/>
      <c r="N254" s="173"/>
    </row>
    <row r="255" spans="1:14" ht="16.5" customHeight="1" thickBot="1">
      <c r="A255" s="34">
        <v>2931</v>
      </c>
      <c r="B255" s="17" t="s">
        <v>446</v>
      </c>
      <c r="C255" s="72">
        <v>3</v>
      </c>
      <c r="D255" s="73">
        <v>1</v>
      </c>
      <c r="E255" s="314" t="s">
        <v>452</v>
      </c>
      <c r="F255" s="317">
        <f>SUM(G255:H255)</f>
        <v>0</v>
      </c>
      <c r="G255" s="318">
        <v>0</v>
      </c>
      <c r="H255" s="319">
        <v>0</v>
      </c>
      <c r="I255" s="317">
        <f>SUM(J255:K255)</f>
        <v>0</v>
      </c>
      <c r="J255" s="318">
        <v>0</v>
      </c>
      <c r="K255" s="319">
        <v>0</v>
      </c>
      <c r="L255" s="317">
        <f>SUM(M255:N255)</f>
        <v>0</v>
      </c>
      <c r="M255" s="318">
        <v>0</v>
      </c>
      <c r="N255" s="319">
        <v>0</v>
      </c>
    </row>
    <row r="256" spans="1:14" ht="15.75" thickBot="1">
      <c r="A256" s="34">
        <v>2932</v>
      </c>
      <c r="B256" s="17" t="s">
        <v>446</v>
      </c>
      <c r="C256" s="72">
        <v>3</v>
      </c>
      <c r="D256" s="73">
        <v>2</v>
      </c>
      <c r="E256" s="314" t="s">
        <v>453</v>
      </c>
      <c r="F256" s="317">
        <f>SUM(G256:H256)</f>
        <v>0</v>
      </c>
      <c r="G256" s="318">
        <v>0</v>
      </c>
      <c r="H256" s="319">
        <v>0</v>
      </c>
      <c r="I256" s="317">
        <f>SUM(J256:K256)</f>
        <v>0</v>
      </c>
      <c r="J256" s="318">
        <v>0</v>
      </c>
      <c r="K256" s="319">
        <v>0</v>
      </c>
      <c r="L256" s="317">
        <f>SUM(M256:N256)</f>
        <v>0</v>
      </c>
      <c r="M256" s="318">
        <v>0</v>
      </c>
      <c r="N256" s="319">
        <v>0</v>
      </c>
    </row>
    <row r="257" spans="1:14" ht="16.5" customHeight="1">
      <c r="A257" s="34">
        <v>2940</v>
      </c>
      <c r="B257" s="17" t="s">
        <v>446</v>
      </c>
      <c r="C257" s="72">
        <v>4</v>
      </c>
      <c r="D257" s="73">
        <v>0</v>
      </c>
      <c r="E257" s="314" t="s">
        <v>73</v>
      </c>
      <c r="F257" s="173">
        <f>SUM(F259:F260)</f>
        <v>0</v>
      </c>
      <c r="G257" s="173">
        <f aca="true" t="shared" si="76" ref="G257:N257">SUM(G259:G260)</f>
        <v>0</v>
      </c>
      <c r="H257" s="173">
        <f t="shared" si="76"/>
        <v>0</v>
      </c>
      <c r="I257" s="173">
        <f t="shared" si="76"/>
        <v>0</v>
      </c>
      <c r="J257" s="173">
        <f t="shared" si="76"/>
        <v>0</v>
      </c>
      <c r="K257" s="173">
        <f t="shared" si="76"/>
        <v>0</v>
      </c>
      <c r="L257" s="173">
        <f t="shared" si="76"/>
        <v>0</v>
      </c>
      <c r="M257" s="173">
        <f t="shared" si="76"/>
        <v>0</v>
      </c>
      <c r="N257" s="173">
        <f t="shared" si="76"/>
        <v>0</v>
      </c>
    </row>
    <row r="258" spans="1:14" s="12" customFormat="1" ht="12.75" customHeight="1">
      <c r="A258" s="34"/>
      <c r="B258" s="16"/>
      <c r="C258" s="72"/>
      <c r="D258" s="73"/>
      <c r="E258" s="314" t="s">
        <v>320</v>
      </c>
      <c r="F258" s="173"/>
      <c r="G258" s="173"/>
      <c r="H258" s="173"/>
      <c r="I258" s="173"/>
      <c r="J258" s="173"/>
      <c r="K258" s="173"/>
      <c r="L258" s="173"/>
      <c r="M258" s="173"/>
      <c r="N258" s="173"/>
    </row>
    <row r="259" spans="1:14" ht="18.75" customHeight="1" thickBot="1">
      <c r="A259" s="34">
        <v>2941</v>
      </c>
      <c r="B259" s="17" t="s">
        <v>446</v>
      </c>
      <c r="C259" s="72">
        <v>4</v>
      </c>
      <c r="D259" s="73">
        <v>1</v>
      </c>
      <c r="E259" s="314" t="s">
        <v>454</v>
      </c>
      <c r="F259" s="317">
        <f>SUM(G259:H259)</f>
        <v>0</v>
      </c>
      <c r="G259" s="318">
        <v>0</v>
      </c>
      <c r="H259" s="319">
        <v>0</v>
      </c>
      <c r="I259" s="317">
        <f>SUM(J259:K259)</f>
        <v>0</v>
      </c>
      <c r="J259" s="318">
        <v>0</v>
      </c>
      <c r="K259" s="319">
        <v>0</v>
      </c>
      <c r="L259" s="317">
        <f>SUM(M259:N259)</f>
        <v>0</v>
      </c>
      <c r="M259" s="318">
        <v>0</v>
      </c>
      <c r="N259" s="319">
        <v>0</v>
      </c>
    </row>
    <row r="260" spans="1:14" ht="15.75" customHeight="1" thickBot="1">
      <c r="A260" s="34">
        <v>2942</v>
      </c>
      <c r="B260" s="17" t="s">
        <v>446</v>
      </c>
      <c r="C260" s="72">
        <v>4</v>
      </c>
      <c r="D260" s="73">
        <v>2</v>
      </c>
      <c r="E260" s="314" t="s">
        <v>455</v>
      </c>
      <c r="F260" s="317">
        <f>SUM(G260:H260)</f>
        <v>0</v>
      </c>
      <c r="G260" s="318">
        <v>0</v>
      </c>
      <c r="H260" s="319">
        <v>0</v>
      </c>
      <c r="I260" s="317">
        <f>SUM(J260:K260)</f>
        <v>0</v>
      </c>
      <c r="J260" s="318">
        <v>0</v>
      </c>
      <c r="K260" s="319">
        <v>0</v>
      </c>
      <c r="L260" s="317">
        <f>SUM(M260:N260)</f>
        <v>0</v>
      </c>
      <c r="M260" s="318">
        <v>0</v>
      </c>
      <c r="N260" s="319">
        <v>0</v>
      </c>
    </row>
    <row r="261" spans="1:14" ht="15.75" customHeight="1">
      <c r="A261" s="34">
        <v>2950</v>
      </c>
      <c r="B261" s="17" t="s">
        <v>446</v>
      </c>
      <c r="C261" s="72">
        <v>5</v>
      </c>
      <c r="D261" s="73">
        <v>0</v>
      </c>
      <c r="E261" s="314" t="s">
        <v>74</v>
      </c>
      <c r="F261" s="173">
        <f>SUM(F263:F264)</f>
        <v>0</v>
      </c>
      <c r="G261" s="173">
        <f aca="true" t="shared" si="77" ref="G261:N261">SUM(G263:G264)</f>
        <v>0</v>
      </c>
      <c r="H261" s="173">
        <f t="shared" si="77"/>
        <v>0</v>
      </c>
      <c r="I261" s="173">
        <f t="shared" si="77"/>
        <v>0</v>
      </c>
      <c r="J261" s="173">
        <f t="shared" si="77"/>
        <v>0</v>
      </c>
      <c r="K261" s="173">
        <f t="shared" si="77"/>
        <v>0</v>
      </c>
      <c r="L261" s="173">
        <f t="shared" si="77"/>
        <v>0</v>
      </c>
      <c r="M261" s="173">
        <f t="shared" si="77"/>
        <v>0</v>
      </c>
      <c r="N261" s="173">
        <f t="shared" si="77"/>
        <v>0</v>
      </c>
    </row>
    <row r="262" spans="1:14" s="12" customFormat="1" ht="10.5" customHeight="1">
      <c r="A262" s="34"/>
      <c r="B262" s="16"/>
      <c r="C262" s="72"/>
      <c r="D262" s="73"/>
      <c r="E262" s="314" t="s">
        <v>320</v>
      </c>
      <c r="F262" s="173"/>
      <c r="G262" s="173"/>
      <c r="H262" s="173"/>
      <c r="I262" s="173"/>
      <c r="J262" s="173"/>
      <c r="K262" s="173"/>
      <c r="L262" s="173"/>
      <c r="M262" s="173"/>
      <c r="N262" s="173"/>
    </row>
    <row r="263" spans="1:14" ht="15.75" thickBot="1">
      <c r="A263" s="34">
        <v>2951</v>
      </c>
      <c r="B263" s="17" t="s">
        <v>446</v>
      </c>
      <c r="C263" s="72">
        <v>5</v>
      </c>
      <c r="D263" s="73">
        <v>1</v>
      </c>
      <c r="E263" s="314" t="s">
        <v>456</v>
      </c>
      <c r="F263" s="317">
        <f>SUM(G263:H263)</f>
        <v>0</v>
      </c>
      <c r="G263" s="318">
        <v>0</v>
      </c>
      <c r="H263" s="319">
        <v>0</v>
      </c>
      <c r="I263" s="317">
        <f>SUM(J263:K263)</f>
        <v>0</v>
      </c>
      <c r="J263" s="318">
        <v>0</v>
      </c>
      <c r="K263" s="319">
        <v>0</v>
      </c>
      <c r="L263" s="317">
        <f>SUM(M263:N263)</f>
        <v>0</v>
      </c>
      <c r="M263" s="318">
        <v>0</v>
      </c>
      <c r="N263" s="319">
        <v>0</v>
      </c>
    </row>
    <row r="264" spans="1:14" ht="16.5" customHeight="1" thickBot="1">
      <c r="A264" s="34">
        <v>2952</v>
      </c>
      <c r="B264" s="17" t="s">
        <v>446</v>
      </c>
      <c r="C264" s="72">
        <v>5</v>
      </c>
      <c r="D264" s="73">
        <v>2</v>
      </c>
      <c r="E264" s="314" t="s">
        <v>457</v>
      </c>
      <c r="F264" s="317">
        <f>SUM(G264:H264)</f>
        <v>0</v>
      </c>
      <c r="G264" s="318">
        <v>0</v>
      </c>
      <c r="H264" s="319">
        <v>0</v>
      </c>
      <c r="I264" s="317">
        <f>SUM(J264:K264)</f>
        <v>0</v>
      </c>
      <c r="J264" s="318">
        <v>0</v>
      </c>
      <c r="K264" s="319">
        <v>0</v>
      </c>
      <c r="L264" s="317">
        <f>SUM(M264:N264)</f>
        <v>0</v>
      </c>
      <c r="M264" s="318">
        <v>0</v>
      </c>
      <c r="N264" s="319">
        <v>0</v>
      </c>
    </row>
    <row r="265" spans="1:14" ht="17.25" customHeight="1">
      <c r="A265" s="34">
        <v>2960</v>
      </c>
      <c r="B265" s="17" t="s">
        <v>446</v>
      </c>
      <c r="C265" s="72">
        <v>6</v>
      </c>
      <c r="D265" s="73">
        <v>0</v>
      </c>
      <c r="E265" s="314" t="s">
        <v>75</v>
      </c>
      <c r="F265" s="172">
        <f>SUM(F267)</f>
        <v>5000.0002</v>
      </c>
      <c r="G265" s="172">
        <f aca="true" t="shared" si="78" ref="G265:N265">SUM(G267)</f>
        <v>5000.0002</v>
      </c>
      <c r="H265" s="172">
        <f t="shared" si="78"/>
        <v>0</v>
      </c>
      <c r="I265" s="172">
        <f t="shared" si="78"/>
        <v>4600</v>
      </c>
      <c r="J265" s="172">
        <f t="shared" si="78"/>
        <v>4600</v>
      </c>
      <c r="K265" s="172">
        <f t="shared" si="78"/>
        <v>0</v>
      </c>
      <c r="L265" s="172">
        <f t="shared" si="78"/>
        <v>4600</v>
      </c>
      <c r="M265" s="172">
        <f t="shared" si="78"/>
        <v>4600</v>
      </c>
      <c r="N265" s="172">
        <f t="shared" si="78"/>
        <v>0</v>
      </c>
    </row>
    <row r="266" spans="1:14" s="12" customFormat="1" ht="14.25" customHeight="1">
      <c r="A266" s="34"/>
      <c r="B266" s="16"/>
      <c r="C266" s="72"/>
      <c r="D266" s="73"/>
      <c r="E266" s="314" t="s">
        <v>320</v>
      </c>
      <c r="F266" s="173"/>
      <c r="G266" s="173"/>
      <c r="H266" s="173"/>
      <c r="I266" s="173"/>
      <c r="J266" s="173"/>
      <c r="K266" s="173"/>
      <c r="L266" s="173"/>
      <c r="M266" s="173"/>
      <c r="N266" s="173"/>
    </row>
    <row r="267" spans="1:14" ht="16.5" customHeight="1" thickBot="1">
      <c r="A267" s="152">
        <v>2961</v>
      </c>
      <c r="B267" s="72" t="s">
        <v>446</v>
      </c>
      <c r="C267" s="72">
        <v>6</v>
      </c>
      <c r="D267" s="72">
        <v>1</v>
      </c>
      <c r="E267" s="324" t="s">
        <v>75</v>
      </c>
      <c r="F267" s="317">
        <f>SUM(G267:H267)</f>
        <v>5000.0002</v>
      </c>
      <c r="G267" s="318">
        <v>5000.0002</v>
      </c>
      <c r="H267" s="319">
        <v>0</v>
      </c>
      <c r="I267" s="317">
        <f>SUM(J267:K267)</f>
        <v>4600</v>
      </c>
      <c r="J267" s="318">
        <v>4600</v>
      </c>
      <c r="K267" s="319">
        <v>0</v>
      </c>
      <c r="L267" s="317">
        <f>SUM(M267:N267)</f>
        <v>4600</v>
      </c>
      <c r="M267" s="318">
        <v>4600</v>
      </c>
      <c r="N267" s="319">
        <v>0</v>
      </c>
    </row>
    <row r="268" spans="1:14" ht="26.25" customHeight="1">
      <c r="A268" s="152">
        <v>2970</v>
      </c>
      <c r="B268" s="72" t="s">
        <v>446</v>
      </c>
      <c r="C268" s="72">
        <v>7</v>
      </c>
      <c r="D268" s="72">
        <v>0</v>
      </c>
      <c r="E268" s="324" t="s">
        <v>76</v>
      </c>
      <c r="F268" s="172">
        <f>SUM(F270)</f>
        <v>0</v>
      </c>
      <c r="G268" s="172">
        <f aca="true" t="shared" si="79" ref="G268:N268">SUM(G270)</f>
        <v>0</v>
      </c>
      <c r="H268" s="172">
        <f t="shared" si="79"/>
        <v>0</v>
      </c>
      <c r="I268" s="172">
        <f t="shared" si="79"/>
        <v>0</v>
      </c>
      <c r="J268" s="172">
        <f t="shared" si="79"/>
        <v>0</v>
      </c>
      <c r="K268" s="172">
        <f t="shared" si="79"/>
        <v>0</v>
      </c>
      <c r="L268" s="172">
        <f t="shared" si="79"/>
        <v>0</v>
      </c>
      <c r="M268" s="172">
        <f t="shared" si="79"/>
        <v>0</v>
      </c>
      <c r="N268" s="172">
        <f t="shared" si="79"/>
        <v>0</v>
      </c>
    </row>
    <row r="269" spans="1:14" s="12" customFormat="1" ht="10.5" customHeight="1">
      <c r="A269" s="152"/>
      <c r="B269" s="72"/>
      <c r="C269" s="72"/>
      <c r="D269" s="72"/>
      <c r="E269" s="324" t="s">
        <v>320</v>
      </c>
      <c r="F269" s="173"/>
      <c r="G269" s="173"/>
      <c r="H269" s="173"/>
      <c r="I269" s="173"/>
      <c r="J269" s="173"/>
      <c r="K269" s="173"/>
      <c r="L269" s="173"/>
      <c r="M269" s="173"/>
      <c r="N269" s="173"/>
    </row>
    <row r="270" spans="1:14" ht="27.75" customHeight="1" thickBot="1">
      <c r="A270" s="152">
        <v>2971</v>
      </c>
      <c r="B270" s="72" t="s">
        <v>446</v>
      </c>
      <c r="C270" s="72">
        <v>7</v>
      </c>
      <c r="D270" s="72">
        <v>1</v>
      </c>
      <c r="E270" s="324" t="s">
        <v>76</v>
      </c>
      <c r="F270" s="317">
        <f>SUM(G270:H270)</f>
        <v>0</v>
      </c>
      <c r="G270" s="318">
        <v>0</v>
      </c>
      <c r="H270" s="319">
        <v>0</v>
      </c>
      <c r="I270" s="317">
        <f>SUM(J270:K270)</f>
        <v>0</v>
      </c>
      <c r="J270" s="318">
        <v>0</v>
      </c>
      <c r="K270" s="319">
        <v>0</v>
      </c>
      <c r="L270" s="317">
        <f>SUM(M270:N270)</f>
        <v>0</v>
      </c>
      <c r="M270" s="318">
        <v>0</v>
      </c>
      <c r="N270" s="319">
        <v>0</v>
      </c>
    </row>
    <row r="271" spans="1:14" ht="15.75" customHeight="1">
      <c r="A271" s="152">
        <v>2980</v>
      </c>
      <c r="B271" s="72" t="s">
        <v>446</v>
      </c>
      <c r="C271" s="72">
        <v>8</v>
      </c>
      <c r="D271" s="72">
        <v>0</v>
      </c>
      <c r="E271" s="324" t="s">
        <v>77</v>
      </c>
      <c r="F271" s="172">
        <f>SUM(F273)</f>
        <v>0</v>
      </c>
      <c r="G271" s="172">
        <f aca="true" t="shared" si="80" ref="G271:N271">SUM(G273)</f>
        <v>0</v>
      </c>
      <c r="H271" s="172">
        <f t="shared" si="80"/>
        <v>0</v>
      </c>
      <c r="I271" s="172">
        <f t="shared" si="80"/>
        <v>0</v>
      </c>
      <c r="J271" s="172">
        <f t="shared" si="80"/>
        <v>0</v>
      </c>
      <c r="K271" s="172">
        <f t="shared" si="80"/>
        <v>0</v>
      </c>
      <c r="L271" s="172">
        <f t="shared" si="80"/>
        <v>0</v>
      </c>
      <c r="M271" s="172">
        <f t="shared" si="80"/>
        <v>0</v>
      </c>
      <c r="N271" s="172">
        <f t="shared" si="80"/>
        <v>0</v>
      </c>
    </row>
    <row r="272" spans="1:14" s="12" customFormat="1" ht="10.5" customHeight="1">
      <c r="A272" s="152"/>
      <c r="B272" s="72"/>
      <c r="C272" s="72"/>
      <c r="D272" s="72"/>
      <c r="E272" s="324" t="s">
        <v>320</v>
      </c>
      <c r="F272" s="173"/>
      <c r="G272" s="173"/>
      <c r="H272" s="173"/>
      <c r="I272" s="173"/>
      <c r="J272" s="173"/>
      <c r="K272" s="173"/>
      <c r="L272" s="173"/>
      <c r="M272" s="173"/>
      <c r="N272" s="173"/>
    </row>
    <row r="273" spans="1:14" ht="15" customHeight="1" thickBot="1">
      <c r="A273" s="152">
        <v>2981</v>
      </c>
      <c r="B273" s="72" t="s">
        <v>446</v>
      </c>
      <c r="C273" s="72">
        <v>8</v>
      </c>
      <c r="D273" s="72">
        <v>1</v>
      </c>
      <c r="E273" s="324" t="s">
        <v>77</v>
      </c>
      <c r="F273" s="317">
        <f>SUM(G273:H273)</f>
        <v>0</v>
      </c>
      <c r="G273" s="318">
        <v>0</v>
      </c>
      <c r="H273" s="319">
        <v>0</v>
      </c>
      <c r="I273" s="317">
        <f>SUM(J273:K273)</f>
        <v>0</v>
      </c>
      <c r="J273" s="318">
        <v>0</v>
      </c>
      <c r="K273" s="319">
        <v>0</v>
      </c>
      <c r="L273" s="317">
        <f>SUM(M273:N273)</f>
        <v>0</v>
      </c>
      <c r="M273" s="318">
        <v>0</v>
      </c>
      <c r="N273" s="319">
        <v>0</v>
      </c>
    </row>
    <row r="274" spans="1:14" s="35" customFormat="1" ht="38.25" customHeight="1">
      <c r="A274" s="152">
        <v>3000</v>
      </c>
      <c r="B274" s="72" t="s">
        <v>459</v>
      </c>
      <c r="C274" s="72">
        <v>0</v>
      </c>
      <c r="D274" s="72">
        <v>0</v>
      </c>
      <c r="E274" s="324" t="s">
        <v>109</v>
      </c>
      <c r="F274" s="173">
        <f>SUM(F276,F280,F283,F286,F289,F292,F295,F298,F302)</f>
        <v>76892.60019999999</v>
      </c>
      <c r="G274" s="173">
        <f aca="true" t="shared" si="81" ref="G274:N274">SUM(G276,G280,G283,G286,G289,G292,G295,G298,G302)</f>
        <v>76892.60019999999</v>
      </c>
      <c r="H274" s="173">
        <f t="shared" si="81"/>
        <v>0</v>
      </c>
      <c r="I274" s="173">
        <f t="shared" si="81"/>
        <v>62644.7001</v>
      </c>
      <c r="J274" s="173">
        <f t="shared" si="81"/>
        <v>62644.7001</v>
      </c>
      <c r="K274" s="173">
        <f t="shared" si="81"/>
        <v>0</v>
      </c>
      <c r="L274" s="173">
        <f t="shared" si="81"/>
        <v>57885.211599999995</v>
      </c>
      <c r="M274" s="173">
        <f t="shared" si="81"/>
        <v>57885.211599999995</v>
      </c>
      <c r="N274" s="173">
        <f t="shared" si="81"/>
        <v>0</v>
      </c>
    </row>
    <row r="275" spans="1:14" ht="11.25" customHeight="1">
      <c r="A275" s="152"/>
      <c r="B275" s="72"/>
      <c r="C275" s="72"/>
      <c r="D275" s="72"/>
      <c r="E275" s="324" t="s">
        <v>319</v>
      </c>
      <c r="F275" s="173"/>
      <c r="G275" s="173"/>
      <c r="H275" s="173"/>
      <c r="I275" s="173"/>
      <c r="J275" s="173"/>
      <c r="K275" s="173"/>
      <c r="L275" s="173"/>
      <c r="M275" s="173"/>
      <c r="N275" s="173"/>
    </row>
    <row r="276" spans="1:14" ht="18" customHeight="1">
      <c r="A276" s="152">
        <v>3010</v>
      </c>
      <c r="B276" s="72" t="s">
        <v>459</v>
      </c>
      <c r="C276" s="72">
        <v>1</v>
      </c>
      <c r="D276" s="72">
        <v>0</v>
      </c>
      <c r="E276" s="324" t="s">
        <v>458</v>
      </c>
      <c r="F276" s="173">
        <f>SUM(F278:F279)</f>
        <v>0</v>
      </c>
      <c r="G276" s="173">
        <f aca="true" t="shared" si="82" ref="G276:N276">SUM(G278:G279)</f>
        <v>0</v>
      </c>
      <c r="H276" s="173">
        <f t="shared" si="82"/>
        <v>0</v>
      </c>
      <c r="I276" s="173">
        <f t="shared" si="82"/>
        <v>0</v>
      </c>
      <c r="J276" s="173">
        <f t="shared" si="82"/>
        <v>0</v>
      </c>
      <c r="K276" s="173">
        <f t="shared" si="82"/>
        <v>0</v>
      </c>
      <c r="L276" s="173">
        <f t="shared" si="82"/>
        <v>0</v>
      </c>
      <c r="M276" s="173">
        <f t="shared" si="82"/>
        <v>0</v>
      </c>
      <c r="N276" s="173">
        <f t="shared" si="82"/>
        <v>0</v>
      </c>
    </row>
    <row r="277" spans="1:14" s="12" customFormat="1" ht="16.5" customHeight="1">
      <c r="A277" s="152"/>
      <c r="B277" s="72"/>
      <c r="C277" s="72"/>
      <c r="D277" s="72"/>
      <c r="E277" s="324" t="s">
        <v>320</v>
      </c>
      <c r="F277" s="173"/>
      <c r="G277" s="173"/>
      <c r="H277" s="173"/>
      <c r="I277" s="173"/>
      <c r="J277" s="173"/>
      <c r="K277" s="173"/>
      <c r="L277" s="173"/>
      <c r="M277" s="173"/>
      <c r="N277" s="173"/>
    </row>
    <row r="278" spans="1:14" ht="18.75" customHeight="1" thickBot="1">
      <c r="A278" s="152">
        <v>3011</v>
      </c>
      <c r="B278" s="72" t="s">
        <v>459</v>
      </c>
      <c r="C278" s="72">
        <v>1</v>
      </c>
      <c r="D278" s="72">
        <v>1</v>
      </c>
      <c r="E278" s="324" t="s">
        <v>78</v>
      </c>
      <c r="F278" s="317">
        <f>SUM(G278:H278)</f>
        <v>0</v>
      </c>
      <c r="G278" s="318">
        <v>0</v>
      </c>
      <c r="H278" s="319">
        <v>0</v>
      </c>
      <c r="I278" s="317">
        <f>SUM(J278:K278)</f>
        <v>0</v>
      </c>
      <c r="J278" s="318">
        <v>0</v>
      </c>
      <c r="K278" s="319">
        <v>0</v>
      </c>
      <c r="L278" s="317">
        <f>SUM(M278:N278)</f>
        <v>0</v>
      </c>
      <c r="M278" s="318">
        <v>0</v>
      </c>
      <c r="N278" s="319">
        <v>0</v>
      </c>
    </row>
    <row r="279" spans="1:14" ht="17.25" customHeight="1" thickBot="1">
      <c r="A279" s="152">
        <v>3012</v>
      </c>
      <c r="B279" s="72" t="s">
        <v>459</v>
      </c>
      <c r="C279" s="72">
        <v>1</v>
      </c>
      <c r="D279" s="72">
        <v>2</v>
      </c>
      <c r="E279" s="324" t="s">
        <v>79</v>
      </c>
      <c r="F279" s="317">
        <f>SUM(G279:H279)</f>
        <v>0</v>
      </c>
      <c r="G279" s="318">
        <v>0</v>
      </c>
      <c r="H279" s="319">
        <v>0</v>
      </c>
      <c r="I279" s="317">
        <f>SUM(J279:K279)</f>
        <v>0</v>
      </c>
      <c r="J279" s="318">
        <v>0</v>
      </c>
      <c r="K279" s="319">
        <v>0</v>
      </c>
      <c r="L279" s="317">
        <f>SUM(M279:N279)</f>
        <v>0</v>
      </c>
      <c r="M279" s="318">
        <v>0</v>
      </c>
      <c r="N279" s="319">
        <v>0</v>
      </c>
    </row>
    <row r="280" spans="1:14" ht="15" customHeight="1">
      <c r="A280" s="152">
        <v>3020</v>
      </c>
      <c r="B280" s="72" t="s">
        <v>459</v>
      </c>
      <c r="C280" s="72">
        <v>2</v>
      </c>
      <c r="D280" s="72">
        <v>0</v>
      </c>
      <c r="E280" s="324" t="s">
        <v>80</v>
      </c>
      <c r="F280" s="172">
        <f>SUM(F282)</f>
        <v>0</v>
      </c>
      <c r="G280" s="172">
        <f aca="true" t="shared" si="83" ref="G280:N280">SUM(G282)</f>
        <v>0</v>
      </c>
      <c r="H280" s="172">
        <f t="shared" si="83"/>
        <v>0</v>
      </c>
      <c r="I280" s="172">
        <f t="shared" si="83"/>
        <v>0</v>
      </c>
      <c r="J280" s="172">
        <f t="shared" si="83"/>
        <v>0</v>
      </c>
      <c r="K280" s="172">
        <f t="shared" si="83"/>
        <v>0</v>
      </c>
      <c r="L280" s="172">
        <f t="shared" si="83"/>
        <v>0</v>
      </c>
      <c r="M280" s="172">
        <f t="shared" si="83"/>
        <v>0</v>
      </c>
      <c r="N280" s="172">
        <f t="shared" si="83"/>
        <v>0</v>
      </c>
    </row>
    <row r="281" spans="1:14" s="12" customFormat="1" ht="10.5" customHeight="1">
      <c r="A281" s="152"/>
      <c r="B281" s="72"/>
      <c r="C281" s="72"/>
      <c r="D281" s="72"/>
      <c r="E281" s="324" t="s">
        <v>320</v>
      </c>
      <c r="F281" s="173"/>
      <c r="G281" s="173"/>
      <c r="H281" s="173"/>
      <c r="I281" s="173"/>
      <c r="J281" s="173"/>
      <c r="K281" s="173"/>
      <c r="L281" s="173"/>
      <c r="M281" s="173"/>
      <c r="N281" s="173"/>
    </row>
    <row r="282" spans="1:14" ht="15.75" customHeight="1" thickBot="1">
      <c r="A282" s="152">
        <v>3021</v>
      </c>
      <c r="B282" s="72" t="s">
        <v>459</v>
      </c>
      <c r="C282" s="72">
        <v>2</v>
      </c>
      <c r="D282" s="72">
        <v>1</v>
      </c>
      <c r="E282" s="324" t="s">
        <v>80</v>
      </c>
      <c r="F282" s="317">
        <f>SUM(G282:H282)</f>
        <v>0</v>
      </c>
      <c r="G282" s="318">
        <v>0</v>
      </c>
      <c r="H282" s="319">
        <v>0</v>
      </c>
      <c r="I282" s="317">
        <f>SUM(J282:K282)</f>
        <v>0</v>
      </c>
      <c r="J282" s="318">
        <v>0</v>
      </c>
      <c r="K282" s="319">
        <v>0</v>
      </c>
      <c r="L282" s="317">
        <f>SUM(M282:N282)</f>
        <v>0</v>
      </c>
      <c r="M282" s="318">
        <v>0</v>
      </c>
      <c r="N282" s="319">
        <v>0</v>
      </c>
    </row>
    <row r="283" spans="1:14" ht="14.25" customHeight="1">
      <c r="A283" s="152">
        <v>3030</v>
      </c>
      <c r="B283" s="72" t="s">
        <v>459</v>
      </c>
      <c r="C283" s="72">
        <v>3</v>
      </c>
      <c r="D283" s="72">
        <v>0</v>
      </c>
      <c r="E283" s="324" t="s">
        <v>81</v>
      </c>
      <c r="F283" s="172">
        <f>SUM(F285)</f>
        <v>4980</v>
      </c>
      <c r="G283" s="172">
        <f aca="true" t="shared" si="84" ref="G283:N283">SUM(G285)</f>
        <v>4980</v>
      </c>
      <c r="H283" s="172">
        <f t="shared" si="84"/>
        <v>0</v>
      </c>
      <c r="I283" s="172">
        <f t="shared" si="84"/>
        <v>2480</v>
      </c>
      <c r="J283" s="172">
        <f t="shared" si="84"/>
        <v>2480</v>
      </c>
      <c r="K283" s="172">
        <f t="shared" si="84"/>
        <v>0</v>
      </c>
      <c r="L283" s="172">
        <f t="shared" si="84"/>
        <v>1250.82</v>
      </c>
      <c r="M283" s="172">
        <f t="shared" si="84"/>
        <v>1250.82</v>
      </c>
      <c r="N283" s="172">
        <f t="shared" si="84"/>
        <v>0</v>
      </c>
    </row>
    <row r="284" spans="1:14" s="12" customFormat="1" ht="15">
      <c r="A284" s="152"/>
      <c r="B284" s="72"/>
      <c r="C284" s="72"/>
      <c r="D284" s="72"/>
      <c r="E284" s="324" t="s">
        <v>320</v>
      </c>
      <c r="F284" s="173"/>
      <c r="G284" s="173"/>
      <c r="H284" s="173"/>
      <c r="I284" s="173"/>
      <c r="J284" s="173"/>
      <c r="K284" s="173"/>
      <c r="L284" s="173"/>
      <c r="M284" s="173"/>
      <c r="N284" s="173"/>
    </row>
    <row r="285" spans="1:14" s="12" customFormat="1" ht="15.75" thickBot="1">
      <c r="A285" s="152">
        <v>3031</v>
      </c>
      <c r="B285" s="72" t="s">
        <v>459</v>
      </c>
      <c r="C285" s="72">
        <v>3</v>
      </c>
      <c r="D285" s="72" t="s">
        <v>375</v>
      </c>
      <c r="E285" s="324" t="s">
        <v>81</v>
      </c>
      <c r="F285" s="317">
        <f>SUM(G285:H285)</f>
        <v>4980</v>
      </c>
      <c r="G285" s="318">
        <v>4980</v>
      </c>
      <c r="H285" s="319">
        <v>0</v>
      </c>
      <c r="I285" s="317">
        <f>SUM(J285:K285)</f>
        <v>2480</v>
      </c>
      <c r="J285" s="318">
        <v>2480</v>
      </c>
      <c r="K285" s="319">
        <v>0</v>
      </c>
      <c r="L285" s="317">
        <f>SUM(M285:N285)</f>
        <v>1250.82</v>
      </c>
      <c r="M285" s="318">
        <v>1250.82</v>
      </c>
      <c r="N285" s="319">
        <v>0</v>
      </c>
    </row>
    <row r="286" spans="1:14" ht="18" customHeight="1">
      <c r="A286" s="152">
        <v>3040</v>
      </c>
      <c r="B286" s="72" t="s">
        <v>459</v>
      </c>
      <c r="C286" s="72">
        <v>4</v>
      </c>
      <c r="D286" s="72">
        <v>0</v>
      </c>
      <c r="E286" s="324" t="s">
        <v>82</v>
      </c>
      <c r="F286" s="172">
        <f>SUM(F288)</f>
        <v>15000.0001</v>
      </c>
      <c r="G286" s="172">
        <f aca="true" t="shared" si="85" ref="G286:N286">SUM(G288)</f>
        <v>15000.0001</v>
      </c>
      <c r="H286" s="172">
        <f t="shared" si="85"/>
        <v>0</v>
      </c>
      <c r="I286" s="172">
        <f t="shared" si="85"/>
        <v>7760.0001</v>
      </c>
      <c r="J286" s="172">
        <f t="shared" si="85"/>
        <v>7760.0001</v>
      </c>
      <c r="K286" s="172">
        <f t="shared" si="85"/>
        <v>0</v>
      </c>
      <c r="L286" s="172">
        <f t="shared" si="85"/>
        <v>4867.8916</v>
      </c>
      <c r="M286" s="172">
        <f t="shared" si="85"/>
        <v>4867.8916</v>
      </c>
      <c r="N286" s="172">
        <f t="shared" si="85"/>
        <v>0</v>
      </c>
    </row>
    <row r="287" spans="1:14" s="12" customFormat="1" ht="10.5" customHeight="1">
      <c r="A287" s="152"/>
      <c r="B287" s="72"/>
      <c r="C287" s="72"/>
      <c r="D287" s="72"/>
      <c r="E287" s="324" t="s">
        <v>320</v>
      </c>
      <c r="F287" s="173"/>
      <c r="G287" s="173"/>
      <c r="H287" s="173"/>
      <c r="I287" s="173"/>
      <c r="J287" s="173"/>
      <c r="K287" s="173"/>
      <c r="L287" s="173"/>
      <c r="M287" s="173"/>
      <c r="N287" s="173"/>
    </row>
    <row r="288" spans="1:14" ht="16.5" customHeight="1" thickBot="1">
      <c r="A288" s="152">
        <v>3041</v>
      </c>
      <c r="B288" s="72" t="s">
        <v>459</v>
      </c>
      <c r="C288" s="72">
        <v>4</v>
      </c>
      <c r="D288" s="72">
        <v>1</v>
      </c>
      <c r="E288" s="324" t="s">
        <v>82</v>
      </c>
      <c r="F288" s="317">
        <f>SUM(G288:H288)</f>
        <v>15000.0001</v>
      </c>
      <c r="G288" s="318">
        <v>15000.0001</v>
      </c>
      <c r="H288" s="319">
        <v>0</v>
      </c>
      <c r="I288" s="317">
        <f>SUM(J288:K288)</f>
        <v>7760.0001</v>
      </c>
      <c r="J288" s="318">
        <v>7760.0001</v>
      </c>
      <c r="K288" s="319">
        <v>0</v>
      </c>
      <c r="L288" s="317">
        <f>SUM(M288:N288)</f>
        <v>4867.8916</v>
      </c>
      <c r="M288" s="318">
        <v>4867.8916</v>
      </c>
      <c r="N288" s="319">
        <v>0</v>
      </c>
    </row>
    <row r="289" spans="1:14" ht="12" customHeight="1">
      <c r="A289" s="152">
        <v>3050</v>
      </c>
      <c r="B289" s="72" t="s">
        <v>459</v>
      </c>
      <c r="C289" s="72">
        <v>5</v>
      </c>
      <c r="D289" s="72">
        <v>0</v>
      </c>
      <c r="E289" s="324" t="s">
        <v>83</v>
      </c>
      <c r="F289" s="172">
        <f>SUM(F291)</f>
        <v>0</v>
      </c>
      <c r="G289" s="172">
        <f aca="true" t="shared" si="86" ref="G289:N289">SUM(G291)</f>
        <v>0</v>
      </c>
      <c r="H289" s="172">
        <f t="shared" si="86"/>
        <v>0</v>
      </c>
      <c r="I289" s="172">
        <f t="shared" si="86"/>
        <v>0</v>
      </c>
      <c r="J289" s="172">
        <f t="shared" si="86"/>
        <v>0</v>
      </c>
      <c r="K289" s="172">
        <f t="shared" si="86"/>
        <v>0</v>
      </c>
      <c r="L289" s="172">
        <f t="shared" si="86"/>
        <v>0</v>
      </c>
      <c r="M289" s="172">
        <f t="shared" si="86"/>
        <v>0</v>
      </c>
      <c r="N289" s="172">
        <f t="shared" si="86"/>
        <v>0</v>
      </c>
    </row>
    <row r="290" spans="1:14" s="12" customFormat="1" ht="10.5" customHeight="1">
      <c r="A290" s="152"/>
      <c r="B290" s="72"/>
      <c r="C290" s="72"/>
      <c r="D290" s="72"/>
      <c r="E290" s="324" t="s">
        <v>320</v>
      </c>
      <c r="F290" s="173"/>
      <c r="G290" s="173"/>
      <c r="H290" s="173"/>
      <c r="I290" s="173"/>
      <c r="J290" s="173"/>
      <c r="K290" s="173"/>
      <c r="L290" s="173"/>
      <c r="M290" s="173"/>
      <c r="N290" s="173"/>
    </row>
    <row r="291" spans="1:14" ht="15.75" customHeight="1" thickBot="1">
      <c r="A291" s="152">
        <v>3051</v>
      </c>
      <c r="B291" s="72" t="s">
        <v>459</v>
      </c>
      <c r="C291" s="72">
        <v>5</v>
      </c>
      <c r="D291" s="72">
        <v>1</v>
      </c>
      <c r="E291" s="324" t="s">
        <v>83</v>
      </c>
      <c r="F291" s="317">
        <f>SUM(G291:H291)</f>
        <v>0</v>
      </c>
      <c r="G291" s="318">
        <v>0</v>
      </c>
      <c r="H291" s="319">
        <v>0</v>
      </c>
      <c r="I291" s="317">
        <f>SUM(J291:K291)</f>
        <v>0</v>
      </c>
      <c r="J291" s="318">
        <v>0</v>
      </c>
      <c r="K291" s="319">
        <v>0</v>
      </c>
      <c r="L291" s="317">
        <f>SUM(M291:N291)</f>
        <v>0</v>
      </c>
      <c r="M291" s="318">
        <v>0</v>
      </c>
      <c r="N291" s="319">
        <v>0</v>
      </c>
    </row>
    <row r="292" spans="1:14" ht="16.5" customHeight="1">
      <c r="A292" s="152">
        <v>3060</v>
      </c>
      <c r="B292" s="72" t="s">
        <v>459</v>
      </c>
      <c r="C292" s="72">
        <v>6</v>
      </c>
      <c r="D292" s="72">
        <v>0</v>
      </c>
      <c r="E292" s="324" t="s">
        <v>84</v>
      </c>
      <c r="F292" s="172">
        <f>SUM(F294)</f>
        <v>4800</v>
      </c>
      <c r="G292" s="172">
        <f aca="true" t="shared" si="87" ref="G292:N292">SUM(G294)</f>
        <v>4800</v>
      </c>
      <c r="H292" s="172">
        <f t="shared" si="87"/>
        <v>0</v>
      </c>
      <c r="I292" s="172">
        <f t="shared" si="87"/>
        <v>1020</v>
      </c>
      <c r="J292" s="172">
        <f t="shared" si="87"/>
        <v>1020</v>
      </c>
      <c r="K292" s="172">
        <f t="shared" si="87"/>
        <v>0</v>
      </c>
      <c r="L292" s="172">
        <f t="shared" si="87"/>
        <v>1020</v>
      </c>
      <c r="M292" s="172">
        <f t="shared" si="87"/>
        <v>1020</v>
      </c>
      <c r="N292" s="172">
        <f t="shared" si="87"/>
        <v>0</v>
      </c>
    </row>
    <row r="293" spans="1:14" s="12" customFormat="1" ht="10.5" customHeight="1">
      <c r="A293" s="152"/>
      <c r="B293" s="72"/>
      <c r="C293" s="72"/>
      <c r="D293" s="72"/>
      <c r="E293" s="324" t="s">
        <v>320</v>
      </c>
      <c r="F293" s="173"/>
      <c r="G293" s="173"/>
      <c r="H293" s="173"/>
      <c r="I293" s="173"/>
      <c r="J293" s="173"/>
      <c r="K293" s="173"/>
      <c r="L293" s="173"/>
      <c r="M293" s="173"/>
      <c r="N293" s="173"/>
    </row>
    <row r="294" spans="1:14" ht="15.75" customHeight="1" thickBot="1">
      <c r="A294" s="152">
        <v>3061</v>
      </c>
      <c r="B294" s="72" t="s">
        <v>459</v>
      </c>
      <c r="C294" s="72">
        <v>6</v>
      </c>
      <c r="D294" s="72">
        <v>1</v>
      </c>
      <c r="E294" s="324" t="s">
        <v>84</v>
      </c>
      <c r="F294" s="317">
        <f>SUM(G294:H294)</f>
        <v>4800</v>
      </c>
      <c r="G294" s="318">
        <v>4800</v>
      </c>
      <c r="H294" s="319">
        <v>0</v>
      </c>
      <c r="I294" s="317">
        <f>SUM(J294:K294)</f>
        <v>1020</v>
      </c>
      <c r="J294" s="318">
        <v>1020</v>
      </c>
      <c r="K294" s="319">
        <v>0</v>
      </c>
      <c r="L294" s="317">
        <f>SUM(M294:N294)</f>
        <v>1020</v>
      </c>
      <c r="M294" s="318">
        <v>1020</v>
      </c>
      <c r="N294" s="319">
        <v>0</v>
      </c>
    </row>
    <row r="295" spans="1:14" ht="26.25" customHeight="1">
      <c r="A295" s="152">
        <v>3070</v>
      </c>
      <c r="B295" s="72" t="s">
        <v>459</v>
      </c>
      <c r="C295" s="72">
        <v>7</v>
      </c>
      <c r="D295" s="72">
        <v>0</v>
      </c>
      <c r="E295" s="324" t="s">
        <v>85</v>
      </c>
      <c r="F295" s="172">
        <f>SUM(F297)</f>
        <v>24070.0001</v>
      </c>
      <c r="G295" s="172">
        <f aca="true" t="shared" si="88" ref="G295:N295">SUM(G297)</f>
        <v>24070.0001</v>
      </c>
      <c r="H295" s="172">
        <f t="shared" si="88"/>
        <v>0</v>
      </c>
      <c r="I295" s="172">
        <f t="shared" si="88"/>
        <v>22843</v>
      </c>
      <c r="J295" s="172">
        <f t="shared" si="88"/>
        <v>22843</v>
      </c>
      <c r="K295" s="172">
        <f t="shared" si="88"/>
        <v>0</v>
      </c>
      <c r="L295" s="172">
        <f t="shared" si="88"/>
        <v>22204.8</v>
      </c>
      <c r="M295" s="172">
        <f t="shared" si="88"/>
        <v>22204.8</v>
      </c>
      <c r="N295" s="172">
        <f t="shared" si="88"/>
        <v>0</v>
      </c>
    </row>
    <row r="296" spans="1:14" s="12" customFormat="1" ht="10.5" customHeight="1">
      <c r="A296" s="152"/>
      <c r="B296" s="72"/>
      <c r="C296" s="72"/>
      <c r="D296" s="72"/>
      <c r="E296" s="324" t="s">
        <v>320</v>
      </c>
      <c r="F296" s="173"/>
      <c r="G296" s="173"/>
      <c r="H296" s="173"/>
      <c r="I296" s="173"/>
      <c r="J296" s="173"/>
      <c r="K296" s="173"/>
      <c r="L296" s="173"/>
      <c r="M296" s="173"/>
      <c r="N296" s="173"/>
    </row>
    <row r="297" spans="1:14" ht="14.25" customHeight="1" thickBot="1">
      <c r="A297" s="152">
        <v>3071</v>
      </c>
      <c r="B297" s="72" t="s">
        <v>459</v>
      </c>
      <c r="C297" s="72">
        <v>7</v>
      </c>
      <c r="D297" s="72">
        <v>1</v>
      </c>
      <c r="E297" s="324" t="s">
        <v>85</v>
      </c>
      <c r="F297" s="317">
        <f>SUM(G297:H297)</f>
        <v>24070.0001</v>
      </c>
      <c r="G297" s="318">
        <v>24070.0001</v>
      </c>
      <c r="H297" s="319">
        <v>0</v>
      </c>
      <c r="I297" s="317">
        <f>SUM(J297:K297)</f>
        <v>22843</v>
      </c>
      <c r="J297" s="318">
        <v>22843</v>
      </c>
      <c r="K297" s="319">
        <v>0</v>
      </c>
      <c r="L297" s="317">
        <f>SUM(M297:N297)</f>
        <v>22204.8</v>
      </c>
      <c r="M297" s="318">
        <v>22204.8</v>
      </c>
      <c r="N297" s="319">
        <v>0</v>
      </c>
    </row>
    <row r="298" spans="1:14" ht="27" customHeight="1">
      <c r="A298" s="152">
        <v>3080</v>
      </c>
      <c r="B298" s="72" t="s">
        <v>459</v>
      </c>
      <c r="C298" s="72">
        <v>8</v>
      </c>
      <c r="D298" s="72">
        <v>0</v>
      </c>
      <c r="E298" s="324" t="s">
        <v>87</v>
      </c>
      <c r="F298" s="172">
        <f>SUM(F300)</f>
        <v>0</v>
      </c>
      <c r="G298" s="172">
        <f aca="true" t="shared" si="89" ref="G298:N298">SUM(G300)</f>
        <v>0</v>
      </c>
      <c r="H298" s="172">
        <f t="shared" si="89"/>
        <v>0</v>
      </c>
      <c r="I298" s="172">
        <f t="shared" si="89"/>
        <v>0</v>
      </c>
      <c r="J298" s="172">
        <f t="shared" si="89"/>
        <v>0</v>
      </c>
      <c r="K298" s="172">
        <f t="shared" si="89"/>
        <v>0</v>
      </c>
      <c r="L298" s="172">
        <f t="shared" si="89"/>
        <v>0</v>
      </c>
      <c r="M298" s="172">
        <f t="shared" si="89"/>
        <v>0</v>
      </c>
      <c r="N298" s="172">
        <f t="shared" si="89"/>
        <v>0</v>
      </c>
    </row>
    <row r="299" spans="1:14" s="12" customFormat="1" ht="10.5" customHeight="1">
      <c r="A299" s="152"/>
      <c r="B299" s="72"/>
      <c r="C299" s="72"/>
      <c r="D299" s="72"/>
      <c r="E299" s="324" t="s">
        <v>320</v>
      </c>
      <c r="F299" s="173"/>
      <c r="G299" s="173"/>
      <c r="H299" s="173"/>
      <c r="I299" s="173"/>
      <c r="J299" s="173"/>
      <c r="K299" s="173"/>
      <c r="L299" s="173"/>
      <c r="M299" s="173"/>
      <c r="N299" s="173"/>
    </row>
    <row r="300" spans="1:14" ht="30" customHeight="1" thickBot="1">
      <c r="A300" s="152">
        <v>3081</v>
      </c>
      <c r="B300" s="72" t="s">
        <v>459</v>
      </c>
      <c r="C300" s="72">
        <v>8</v>
      </c>
      <c r="D300" s="72">
        <v>1</v>
      </c>
      <c r="E300" s="324" t="s">
        <v>87</v>
      </c>
      <c r="F300" s="317">
        <f>SUM(G300:H300)</f>
        <v>0</v>
      </c>
      <c r="G300" s="318">
        <v>0</v>
      </c>
      <c r="H300" s="319">
        <v>0</v>
      </c>
      <c r="I300" s="317">
        <f>SUM(J300:K300)</f>
        <v>0</v>
      </c>
      <c r="J300" s="318">
        <v>0</v>
      </c>
      <c r="K300" s="319">
        <v>0</v>
      </c>
      <c r="L300" s="317">
        <f>SUM(M300:N300)</f>
        <v>0</v>
      </c>
      <c r="M300" s="318">
        <v>0</v>
      </c>
      <c r="N300" s="319">
        <v>0</v>
      </c>
    </row>
    <row r="301" spans="1:14" s="12" customFormat="1" ht="10.5" customHeight="1">
      <c r="A301" s="152"/>
      <c r="B301" s="72"/>
      <c r="C301" s="72"/>
      <c r="D301" s="72"/>
      <c r="E301" s="324" t="s">
        <v>320</v>
      </c>
      <c r="F301" s="173"/>
      <c r="G301" s="173"/>
      <c r="H301" s="173"/>
      <c r="I301" s="173"/>
      <c r="J301" s="173"/>
      <c r="K301" s="173"/>
      <c r="L301" s="173"/>
      <c r="M301" s="173"/>
      <c r="N301" s="173"/>
    </row>
    <row r="302" spans="1:14" ht="13.5" customHeight="1">
      <c r="A302" s="152">
        <v>3090</v>
      </c>
      <c r="B302" s="72" t="s">
        <v>459</v>
      </c>
      <c r="C302" s="72">
        <v>9</v>
      </c>
      <c r="D302" s="72">
        <v>0</v>
      </c>
      <c r="E302" s="324" t="s">
        <v>88</v>
      </c>
      <c r="F302" s="173">
        <f>SUM(F304:F305)</f>
        <v>28042.6</v>
      </c>
      <c r="G302" s="173">
        <f aca="true" t="shared" si="90" ref="G302:N302">SUM(G304:G305)</f>
        <v>28042.6</v>
      </c>
      <c r="H302" s="173">
        <f t="shared" si="90"/>
        <v>0</v>
      </c>
      <c r="I302" s="173">
        <f t="shared" si="90"/>
        <v>28541.7</v>
      </c>
      <c r="J302" s="173">
        <f t="shared" si="90"/>
        <v>28541.7</v>
      </c>
      <c r="K302" s="173">
        <f t="shared" si="90"/>
        <v>0</v>
      </c>
      <c r="L302" s="173">
        <f t="shared" si="90"/>
        <v>28541.7</v>
      </c>
      <c r="M302" s="173">
        <f t="shared" si="90"/>
        <v>28541.7</v>
      </c>
      <c r="N302" s="173">
        <f t="shared" si="90"/>
        <v>0</v>
      </c>
    </row>
    <row r="303" spans="1:14" s="12" customFormat="1" ht="10.5" customHeight="1">
      <c r="A303" s="152"/>
      <c r="B303" s="72"/>
      <c r="C303" s="72"/>
      <c r="D303" s="72"/>
      <c r="E303" s="324" t="s">
        <v>320</v>
      </c>
      <c r="F303" s="173"/>
      <c r="G303" s="173"/>
      <c r="H303" s="173"/>
      <c r="I303" s="173"/>
      <c r="J303" s="173"/>
      <c r="K303" s="173"/>
      <c r="L303" s="173"/>
      <c r="M303" s="173"/>
      <c r="N303" s="173"/>
    </row>
    <row r="304" spans="1:14" ht="17.25" customHeight="1" thickBot="1">
      <c r="A304" s="152">
        <v>3091</v>
      </c>
      <c r="B304" s="72" t="s">
        <v>459</v>
      </c>
      <c r="C304" s="72">
        <v>9</v>
      </c>
      <c r="D304" s="72">
        <v>1</v>
      </c>
      <c r="E304" s="324" t="s">
        <v>88</v>
      </c>
      <c r="F304" s="317">
        <f>SUM(G304:H304)</f>
        <v>28042.6</v>
      </c>
      <c r="G304" s="173">
        <v>28042.6</v>
      </c>
      <c r="H304" s="173">
        <v>0</v>
      </c>
      <c r="I304" s="317">
        <f>SUM(J304:K304)</f>
        <v>28541.7</v>
      </c>
      <c r="J304" s="173">
        <v>28541.7</v>
      </c>
      <c r="K304" s="173">
        <v>0</v>
      </c>
      <c r="L304" s="317">
        <f>SUM(M304:N304)</f>
        <v>28541.7</v>
      </c>
      <c r="M304" s="173">
        <v>28541.7</v>
      </c>
      <c r="N304" s="173">
        <v>0</v>
      </c>
    </row>
    <row r="305" spans="1:14" ht="27" customHeight="1" thickBot="1">
      <c r="A305" s="152">
        <v>3092</v>
      </c>
      <c r="B305" s="72" t="s">
        <v>459</v>
      </c>
      <c r="C305" s="72">
        <v>9</v>
      </c>
      <c r="D305" s="72">
        <v>2</v>
      </c>
      <c r="E305" s="324" t="s">
        <v>485</v>
      </c>
      <c r="F305" s="317">
        <f>SUM(G305:H305)</f>
        <v>0</v>
      </c>
      <c r="G305" s="173">
        <v>0</v>
      </c>
      <c r="H305" s="173">
        <v>0</v>
      </c>
      <c r="I305" s="317">
        <f>SUM(J305:K305)</f>
        <v>0</v>
      </c>
      <c r="J305" s="173">
        <v>0</v>
      </c>
      <c r="K305" s="173">
        <v>0</v>
      </c>
      <c r="L305" s="317">
        <f>SUM(M305:N305)</f>
        <v>0</v>
      </c>
      <c r="M305" s="173">
        <v>0</v>
      </c>
      <c r="N305" s="173">
        <v>0</v>
      </c>
    </row>
    <row r="306" spans="1:14" s="35" customFormat="1" ht="32.25" customHeight="1">
      <c r="A306" s="38">
        <v>3100</v>
      </c>
      <c r="B306" s="72" t="s">
        <v>460</v>
      </c>
      <c r="C306" s="72">
        <v>0</v>
      </c>
      <c r="D306" s="73">
        <v>0</v>
      </c>
      <c r="E306" s="323" t="s">
        <v>110</v>
      </c>
      <c r="F306" s="172">
        <f>SUM(F308)</f>
        <v>0</v>
      </c>
      <c r="G306" s="172">
        <f aca="true" t="shared" si="91" ref="G306:N306">SUM(G308)</f>
        <v>215100</v>
      </c>
      <c r="H306" s="172">
        <f t="shared" si="91"/>
        <v>0</v>
      </c>
      <c r="I306" s="172">
        <f t="shared" si="91"/>
        <v>0</v>
      </c>
      <c r="J306" s="172">
        <f t="shared" si="91"/>
        <v>215100</v>
      </c>
      <c r="K306" s="172">
        <f t="shared" si="91"/>
        <v>0</v>
      </c>
      <c r="L306" s="172">
        <f t="shared" si="91"/>
        <v>0</v>
      </c>
      <c r="M306" s="172">
        <f t="shared" si="91"/>
        <v>215100</v>
      </c>
      <c r="N306" s="172">
        <f t="shared" si="91"/>
        <v>0</v>
      </c>
    </row>
    <row r="307" spans="1:14" ht="11.25" customHeight="1">
      <c r="A307" s="38"/>
      <c r="B307" s="16"/>
      <c r="C307" s="333"/>
      <c r="D307" s="334"/>
      <c r="E307" s="314" t="s">
        <v>319</v>
      </c>
      <c r="F307" s="171"/>
      <c r="G307" s="315"/>
      <c r="H307" s="316"/>
      <c r="I307" s="171"/>
      <c r="J307" s="315"/>
      <c r="K307" s="316"/>
      <c r="L307" s="171"/>
      <c r="M307" s="315"/>
      <c r="N307" s="316"/>
    </row>
    <row r="308" spans="1:14" ht="15">
      <c r="A308" s="38">
        <v>3110</v>
      </c>
      <c r="B308" s="72" t="s">
        <v>460</v>
      </c>
      <c r="C308" s="72">
        <v>1</v>
      </c>
      <c r="D308" s="73">
        <v>0</v>
      </c>
      <c r="E308" s="323" t="s">
        <v>298</v>
      </c>
      <c r="F308" s="172">
        <f>SUM(F310)</f>
        <v>0</v>
      </c>
      <c r="G308" s="172">
        <f aca="true" t="shared" si="92" ref="G308:N308">SUM(G310)</f>
        <v>215100</v>
      </c>
      <c r="H308" s="172">
        <f t="shared" si="92"/>
        <v>0</v>
      </c>
      <c r="I308" s="172">
        <f t="shared" si="92"/>
        <v>0</v>
      </c>
      <c r="J308" s="172">
        <f t="shared" si="92"/>
        <v>215100</v>
      </c>
      <c r="K308" s="172">
        <f t="shared" si="92"/>
        <v>0</v>
      </c>
      <c r="L308" s="172">
        <f t="shared" si="92"/>
        <v>0</v>
      </c>
      <c r="M308" s="172">
        <f t="shared" si="92"/>
        <v>215100</v>
      </c>
      <c r="N308" s="172">
        <f t="shared" si="92"/>
        <v>0</v>
      </c>
    </row>
    <row r="309" spans="1:14" s="12" customFormat="1" ht="10.5" customHeight="1">
      <c r="A309" s="38"/>
      <c r="B309" s="16"/>
      <c r="C309" s="72"/>
      <c r="D309" s="73"/>
      <c r="E309" s="314" t="s">
        <v>320</v>
      </c>
      <c r="F309" s="172"/>
      <c r="G309" s="321"/>
      <c r="H309" s="322"/>
      <c r="I309" s="172"/>
      <c r="J309" s="321"/>
      <c r="K309" s="322"/>
      <c r="L309" s="172"/>
      <c r="M309" s="321"/>
      <c r="N309" s="322"/>
    </row>
    <row r="310" spans="1:14" ht="15.75" thickBot="1">
      <c r="A310" s="325">
        <v>3112</v>
      </c>
      <c r="B310" s="326" t="s">
        <v>460</v>
      </c>
      <c r="C310" s="326">
        <v>1</v>
      </c>
      <c r="D310" s="327">
        <v>2</v>
      </c>
      <c r="E310" s="328" t="s">
        <v>186</v>
      </c>
      <c r="F310" s="317">
        <f>SUM(G310:H310)-Ekamutner!F97</f>
        <v>0</v>
      </c>
      <c r="G310" s="318">
        <v>215100</v>
      </c>
      <c r="H310" s="319">
        <v>0</v>
      </c>
      <c r="I310" s="317">
        <f>SUM(J310:K310)-Ekamutner!I97</f>
        <v>0</v>
      </c>
      <c r="J310" s="318">
        <v>215100</v>
      </c>
      <c r="K310" s="319">
        <v>0</v>
      </c>
      <c r="L310" s="317">
        <f>SUM(M310:N310)-Ekamutner!L97</f>
        <v>0</v>
      </c>
      <c r="M310" s="318">
        <v>215100</v>
      </c>
      <c r="N310" s="319">
        <v>0</v>
      </c>
    </row>
    <row r="311" spans="2:4" ht="15">
      <c r="B311" s="18"/>
      <c r="C311" s="19"/>
      <c r="D311" s="20"/>
    </row>
    <row r="312" spans="1:14" s="1" customFormat="1" ht="58.5" customHeight="1">
      <c r="A312" s="430" t="s">
        <v>287</v>
      </c>
      <c r="B312" s="431"/>
      <c r="C312" s="431"/>
      <c r="D312" s="431"/>
      <c r="E312" s="431"/>
      <c r="F312" s="431"/>
      <c r="G312" s="431"/>
      <c r="H312" s="431"/>
      <c r="I312" s="431"/>
      <c r="J312" s="431"/>
      <c r="K312" s="431"/>
      <c r="L312" s="431"/>
      <c r="M312" s="181"/>
      <c r="N312" s="181"/>
    </row>
    <row r="313" spans="1:14" s="1" customFormat="1" ht="12.75">
      <c r="A313" s="192" t="s">
        <v>286</v>
      </c>
      <c r="B313" s="193"/>
      <c r="C313" s="193"/>
      <c r="D313" s="193"/>
      <c r="E313" s="193"/>
      <c r="F313" s="193"/>
      <c r="G313" s="194"/>
      <c r="H313" s="195"/>
      <c r="I313" s="195"/>
      <c r="J313" s="195"/>
      <c r="K313" s="195"/>
      <c r="L313" s="195"/>
      <c r="M313" s="181"/>
      <c r="N313" s="181"/>
    </row>
    <row r="314" spans="2:4" ht="15">
      <c r="B314" s="21"/>
      <c r="C314" s="19"/>
      <c r="D314" s="20"/>
    </row>
    <row r="315" spans="2:5" ht="15">
      <c r="B315" s="21"/>
      <c r="C315" s="19"/>
      <c r="D315" s="20"/>
      <c r="E315" s="9"/>
    </row>
    <row r="316" spans="2:4" ht="15">
      <c r="B316" s="21"/>
      <c r="C316" s="22"/>
      <c r="D316" s="23"/>
    </row>
  </sheetData>
  <sheetProtection password="CF7A" sheet="1" objects="1" scenarios="1"/>
  <protectedRanges>
    <protectedRange sqref="F1 G4 H4" name="Range25"/>
    <protectedRange sqref="F303 F303:N303 M304:N305 J304:K305 G304:H305 F307:N307 M309:N310 J309:K310 G309:H310" name="Range24"/>
    <protectedRange sqref="F284:N284 G285:H285 J285:K285 M285:N285 F287:N287 G288:H288 J288:K288 M288:N288 M290:N291 J290:K291 L290 G290:I290 G291:H291" name="Range22"/>
    <protectedRange sqref="G255:H256 J255:K256 M255:N256 G258:N258 G259:H260 J259:K260 M259:N260 F262:N262 F258 G263:H264 J263:K264 M263:N264 F266:N266 G267:H267 J267:K267 M267:N267" name="Range20"/>
    <protectedRange sqref="F233:N233 M234:N236 J234:K236 G234:H236 F238:N238 M239:N239 J239:K239 G239:H239 F241:N241 M242:N242 J242:K242 G242:H242" name="Range18"/>
    <protectedRange sqref="F210:N210 M211:N212 J211:K212 G211:H212 F214:N214 F216:N216 G217:H217 J217:K217 M217:N217" name="Range16"/>
    <protectedRange sqref="F185:N185 N187:N190 M187:M190 K187:K190 J187:J190 H187:H190 G187:G190 F192:N192 N193:N196 M193:M196 K193:K196 J193:J196 H193:H196 G193:G196" name="Range14"/>
    <protectedRange sqref="F159:N159 M160:N160 J160:K160 G160:H160 F162:N162 M163:N163 J163:K163 G163:H163 F165:N165 F167:N167 G168:H168 J168:K168 M168:N168 F170:N170 G171:H171 J171:K171 M171:N171 G173:N173" name="Range12"/>
    <protectedRange sqref="G135 G135:H140 J135:K140 M135:N140 F142:N142 G143:H143 J143:K143 M143:N143 F145:N145" name="Range10"/>
    <protectedRange sqref="F112:N112 M113:N115 J113:K115 G113:H115 F117:N117 M118:N122 J118:K122 G118:H122" name="Range8"/>
    <protectedRange sqref="F80:N80 G81:H81 J81:K81 M81:N81 F83:N83 G84:H84 J84:K84 M84:N84 F86:N86 G87:H87 J87:K87 M87:N87 F89:N89 G90:H90 J90:K90 M90:N90 F92:N92 F94:N94 G95:H95 J95:K95 M95:N95" name="Range6"/>
    <protectedRange sqref="G46:H46 M46:N46 J46:K46 F47:N47 F60:N60 G61 F49:N49 F51:N51 G52:H52 J52:K52 M52:N52 F54:N54 G55:H55 J55:K55 M55:N55 G57:N57 G58:H58 J58:K58 M58:N58" name="Range4"/>
    <protectedRange sqref="F14 F14:N14 F16:N16 M17:M19 N17:N19 K17:K19 J17:J19 H17:H19 G17:G19 F21:N21 M22:N23 J22:K23 G22:H23 F25:N25 G26 H26 J26 K26 M26 N26 M27:N28 J27:K28 G27:H28" name="Range2"/>
    <protectedRange sqref="F30 F30:N30 M31:N31 J31:K31 G31:H31 F33:M33 N33 N34 M34 K34 J34 H34 G34 F36:N36 N37 M37 K37 J37 H37 G37 F39:N39 M40:N40 J40:K40 G40:H40 F42:N42 F44:N44 G45:H45 G46:H46" name="Range3"/>
    <protectedRange sqref="G61 H61 J61 K61 M61 N61 F63:N63 G64 H64 J64 K64 M64 N64 F66:N66 F68:N68 M69:N71 J69:K71 G69:H71 F73:N73 M74:N74 J74:K74 G74:H74 F76:N76 M77:N78 J77:K78 G77:H78 F80:N80" name="Range5"/>
    <protectedRange sqref="G96 G96:H96 J96:K96 M96:N96 G98:N98 G99:H99 J99:K99 M99:N99 M100:N102 J100:K102 G100:H102 G104:H110 J104:K110 M104:N110" name="Range7"/>
    <protectedRange sqref="F124:N124 M125:N125 J125:K125 G125:H125 F127:N127 M128:N131 J128:K131 G128:H131 F133:N133 M134:N134 J134:K134 G134:H134" name="Range9"/>
    <protectedRange sqref="F147:N147 M148:N148 J148:K148 G148:H148 F150:N150 M151:N151 J151:K151 G151:H151 F153:N153 M154:N154 J154:K154 G154:H154 F156:N156 M157:N157 J157:K157 G157:H157" name="Range11"/>
    <protectedRange sqref="F173:N173 M174:N174 J174:K174 G174:H174 F176:N176 M177:N177 J177:K177 G177:H177 G177 F179:N179 G180:H180 J180:K180 M180:N180 F182:N182 M183:N183 J183:K183 G183:H183" name="Range13"/>
    <protectedRange sqref="F198:N198 N199:N202 M198:M202 K199:K202 J199:J202 H199:H202 G199:G202 F204:N204 M205:N205 J205:K205 H205 G205 F207:N207 M208:N208 J208:K208 G208:H208" name="Range15"/>
    <protectedRange sqref="G219:H226 J219:K226 M219:N226 F228:N228 G229:H231 J229:K231 M229:N231" name="Range17"/>
    <protectedRange sqref="F244:N244 F246:N246 G247:H248 J247:K248 N247 M247:N248 F250:N250 G251:H252 J251:K252 M251:N252 F254:N254" name="Range19"/>
    <protectedRange sqref="F269:N269 G270:H270 J270:K270 M270:N270 F272:N272 G273:H273 J273:K273 M273:N273 F275:N275 F277:N277 M278:N279 J278:K279 G278:H279 F281:N281 M282:N282 J282:K282 G282:H282 F284:N284" name="Range21"/>
    <protectedRange sqref="F293:N293 M294:N294 J294:K294 G294:H294 F296:N296 M297:N297 J297:K297 G297:H297 F299:N299 M300:N300 J300:K300 G300:H300 F301:N301" name="Range23"/>
  </protectedRanges>
  <mergeCells count="9">
    <mergeCell ref="A312:L312"/>
    <mergeCell ref="B8:B10"/>
    <mergeCell ref="C8:C10"/>
    <mergeCell ref="D8:D10"/>
    <mergeCell ref="F8:H8"/>
    <mergeCell ref="I8:K8"/>
    <mergeCell ref="L8:N8"/>
    <mergeCell ref="E8:E10"/>
    <mergeCell ref="A8:A10"/>
  </mergeCells>
  <printOptions/>
  <pageMargins left="0.7086614173228347" right="0.7480314960629921" top="0.35433070866141736" bottom="0.4330708661417323" header="0.15748031496062992" footer="0.2362204724409449"/>
  <pageSetup firstPageNumber="7" useFirstPageNumber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5"/>
  <sheetViews>
    <sheetView zoomScalePageLayoutView="0" workbookViewId="0" topLeftCell="A1">
      <selection activeCell="A1" sqref="A1:L96"/>
    </sheetView>
  </sheetViews>
  <sheetFormatPr defaultColWidth="9.140625" defaultRowHeight="12.75"/>
  <cols>
    <col min="1" max="1" width="5.8515625" style="76" customWidth="1"/>
    <col min="2" max="2" width="49.57421875" style="76" customWidth="1"/>
    <col min="3" max="3" width="7.28125" style="24" customWidth="1"/>
    <col min="4" max="4" width="14.8515625" style="76" customWidth="1"/>
    <col min="5" max="5" width="12.28125" style="76" customWidth="1"/>
    <col min="6" max="6" width="12.00390625" style="76" customWidth="1"/>
    <col min="7" max="7" width="14.8515625" style="76" customWidth="1"/>
    <col min="8" max="8" width="12.28125" style="76" customWidth="1"/>
    <col min="9" max="9" width="12.00390625" style="76" customWidth="1"/>
    <col min="10" max="10" width="14.8515625" style="76" customWidth="1"/>
    <col min="11" max="11" width="12.28125" style="76" customWidth="1"/>
    <col min="12" max="12" width="12.00390625" style="76" customWidth="1"/>
    <col min="13" max="16384" width="9.140625" style="76" customWidth="1"/>
  </cols>
  <sheetData>
    <row r="1" spans="1:12" s="86" customFormat="1" ht="12.75">
      <c r="A1" s="197"/>
      <c r="B1" s="198"/>
      <c r="C1" s="198"/>
      <c r="D1" s="198"/>
      <c r="E1" s="391" t="s">
        <v>224</v>
      </c>
      <c r="F1" s="198"/>
      <c r="G1" s="198"/>
      <c r="H1" s="198"/>
      <c r="I1" s="198"/>
      <c r="J1" s="198"/>
      <c r="K1" s="198"/>
      <c r="L1" s="198" t="s">
        <v>92</v>
      </c>
    </row>
    <row r="2" spans="1:12" s="86" customFormat="1" ht="18" customHeight="1">
      <c r="A2" s="378"/>
      <c r="B2" s="378"/>
      <c r="C2" s="378"/>
      <c r="D2" s="378"/>
      <c r="E2" s="378"/>
      <c r="F2" s="387" t="s">
        <v>736</v>
      </c>
      <c r="G2" s="378"/>
      <c r="H2" s="378"/>
      <c r="I2" s="378"/>
      <c r="J2" s="378"/>
      <c r="K2" s="378"/>
      <c r="L2" s="382"/>
    </row>
    <row r="3" spans="1:12" s="103" customFormat="1" ht="15">
      <c r="A3" s="379"/>
      <c r="B3" s="379"/>
      <c r="C3" s="379"/>
      <c r="D3" s="379" t="s">
        <v>480</v>
      </c>
      <c r="E3" s="379"/>
      <c r="F3" s="379"/>
      <c r="G3" s="379"/>
      <c r="H3" s="379"/>
      <c r="I3" s="379"/>
      <c r="J3" s="379"/>
      <c r="K3" s="379"/>
      <c r="L3" s="379"/>
    </row>
    <row r="4" spans="1:13" s="103" customFormat="1" ht="12.75">
      <c r="A4" s="380"/>
      <c r="B4" s="380"/>
      <c r="C4" s="380"/>
      <c r="D4" s="388" t="s">
        <v>15</v>
      </c>
      <c r="E4" s="389">
        <v>41276</v>
      </c>
      <c r="F4" s="389">
        <v>41639</v>
      </c>
      <c r="G4" s="380" t="s">
        <v>16</v>
      </c>
      <c r="H4" s="380"/>
      <c r="I4" s="380"/>
      <c r="J4" s="380"/>
      <c r="K4" s="380"/>
      <c r="L4" s="380"/>
      <c r="M4" s="102"/>
    </row>
    <row r="5" spans="1:13" s="103" customFormat="1" ht="15" customHeight="1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85"/>
    </row>
    <row r="6" spans="1:13" s="103" customFormat="1" ht="15" customHeight="1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85"/>
    </row>
    <row r="7" spans="1:12" s="77" customFormat="1" ht="15.75" thickBot="1">
      <c r="A7" s="224"/>
      <c r="B7" s="224"/>
      <c r="C7" s="224"/>
      <c r="D7" s="225"/>
      <c r="E7" s="225"/>
      <c r="F7" s="225"/>
      <c r="G7" s="225"/>
      <c r="H7" s="225"/>
      <c r="I7" s="225"/>
      <c r="J7" s="225"/>
      <c r="K7" s="43"/>
      <c r="L7" s="43"/>
    </row>
    <row r="8" spans="1:12" ht="13.5" thickBot="1">
      <c r="A8" s="450" t="s">
        <v>391</v>
      </c>
      <c r="B8" s="457" t="s">
        <v>187</v>
      </c>
      <c r="C8" s="458"/>
      <c r="D8" s="422" t="s">
        <v>737</v>
      </c>
      <c r="E8" s="422"/>
      <c r="F8" s="423"/>
      <c r="G8" s="424" t="s">
        <v>738</v>
      </c>
      <c r="H8" s="422"/>
      <c r="I8" s="423"/>
      <c r="J8" s="424" t="s">
        <v>739</v>
      </c>
      <c r="K8" s="422"/>
      <c r="L8" s="423"/>
    </row>
    <row r="9" spans="1:12" ht="30" customHeight="1" thickBot="1">
      <c r="A9" s="451"/>
      <c r="B9" s="459"/>
      <c r="C9" s="460"/>
      <c r="D9" s="420" t="s">
        <v>392</v>
      </c>
      <c r="E9" s="88" t="s">
        <v>319</v>
      </c>
      <c r="F9" s="88"/>
      <c r="G9" s="428" t="s">
        <v>742</v>
      </c>
      <c r="H9" s="96" t="s">
        <v>319</v>
      </c>
      <c r="I9" s="97"/>
      <c r="J9" s="420" t="s">
        <v>743</v>
      </c>
      <c r="K9" s="88" t="s">
        <v>319</v>
      </c>
      <c r="L9" s="89"/>
    </row>
    <row r="10" spans="1:12" ht="25.5">
      <c r="A10" s="451"/>
      <c r="B10" s="200" t="s">
        <v>188</v>
      </c>
      <c r="C10" s="201" t="s">
        <v>189</v>
      </c>
      <c r="D10" s="420"/>
      <c r="E10" s="135" t="s">
        <v>387</v>
      </c>
      <c r="F10" s="136" t="s">
        <v>388</v>
      </c>
      <c r="G10" s="452"/>
      <c r="H10" s="137" t="s">
        <v>387</v>
      </c>
      <c r="I10" s="138" t="s">
        <v>388</v>
      </c>
      <c r="J10" s="420"/>
      <c r="K10" s="135" t="s">
        <v>387</v>
      </c>
      <c r="L10" s="138" t="s">
        <v>388</v>
      </c>
    </row>
    <row r="11" spans="1:12" ht="12.75">
      <c r="A11" s="202">
        <v>1</v>
      </c>
      <c r="B11" s="202">
        <v>2</v>
      </c>
      <c r="C11" s="202" t="s">
        <v>190</v>
      </c>
      <c r="D11" s="44">
        <v>4</v>
      </c>
      <c r="E11" s="44">
        <v>5</v>
      </c>
      <c r="F11" s="139">
        <v>6</v>
      </c>
      <c r="G11" s="44">
        <v>7</v>
      </c>
      <c r="H11" s="44">
        <v>8</v>
      </c>
      <c r="I11" s="139">
        <v>9</v>
      </c>
      <c r="J11" s="44">
        <v>10</v>
      </c>
      <c r="K11" s="44">
        <v>11</v>
      </c>
      <c r="L11" s="139">
        <v>12</v>
      </c>
    </row>
    <row r="12" spans="1:12" ht="36.75" customHeight="1">
      <c r="A12" s="152">
        <v>4000</v>
      </c>
      <c r="B12" s="203" t="s">
        <v>734</v>
      </c>
      <c r="C12" s="204"/>
      <c r="D12" s="226">
        <f aca="true" t="shared" si="0" ref="D12:L12">SUM(D14,D173,D208)</f>
        <v>2872924.2027000003</v>
      </c>
      <c r="E12" s="226">
        <f t="shared" si="0"/>
        <v>2872924.2020000005</v>
      </c>
      <c r="F12" s="226">
        <f t="shared" si="0"/>
        <v>215100.00070000003</v>
      </c>
      <c r="G12" s="226">
        <f t="shared" si="0"/>
        <v>3041372.2618000004</v>
      </c>
      <c r="H12" s="226">
        <f t="shared" si="0"/>
        <v>2965646.1012000004</v>
      </c>
      <c r="I12" s="226">
        <f t="shared" si="0"/>
        <v>290826.1606</v>
      </c>
      <c r="J12" s="226">
        <f t="shared" si="0"/>
        <v>2880903.1788000003</v>
      </c>
      <c r="K12" s="226">
        <f t="shared" si="0"/>
        <v>2806051.6736000003</v>
      </c>
      <c r="L12" s="226">
        <f t="shared" si="0"/>
        <v>289951.5052</v>
      </c>
    </row>
    <row r="13" spans="1:12" ht="12.75">
      <c r="A13" s="152"/>
      <c r="B13" s="205" t="s">
        <v>322</v>
      </c>
      <c r="C13" s="204"/>
      <c r="D13" s="226"/>
      <c r="E13" s="226"/>
      <c r="F13" s="226"/>
      <c r="G13" s="226"/>
      <c r="H13" s="226"/>
      <c r="I13" s="226"/>
      <c r="J13" s="226"/>
      <c r="K13" s="226"/>
      <c r="L13" s="226"/>
    </row>
    <row r="14" spans="1:12" ht="42" customHeight="1">
      <c r="A14" s="152">
        <v>4050</v>
      </c>
      <c r="B14" s="206" t="s">
        <v>733</v>
      </c>
      <c r="C14" s="207" t="s">
        <v>603</v>
      </c>
      <c r="D14" s="226">
        <f aca="true" t="shared" si="1" ref="D14:L14">SUM(D16,D29,D72,D87,D97,D129,D144)</f>
        <v>2657824.202</v>
      </c>
      <c r="E14" s="226">
        <f t="shared" si="1"/>
        <v>2872924.2020000005</v>
      </c>
      <c r="F14" s="226">
        <f t="shared" si="1"/>
        <v>0</v>
      </c>
      <c r="G14" s="226">
        <f t="shared" si="1"/>
        <v>2750546.1012000004</v>
      </c>
      <c r="H14" s="226">
        <f t="shared" si="1"/>
        <v>2965646.1012000004</v>
      </c>
      <c r="I14" s="226">
        <f t="shared" si="1"/>
        <v>0</v>
      </c>
      <c r="J14" s="226">
        <f t="shared" si="1"/>
        <v>2590951.6736000003</v>
      </c>
      <c r="K14" s="226">
        <f t="shared" si="1"/>
        <v>2806051.6736000003</v>
      </c>
      <c r="L14" s="226">
        <f t="shared" si="1"/>
        <v>0</v>
      </c>
    </row>
    <row r="15" spans="1:12" ht="12.75">
      <c r="A15" s="152"/>
      <c r="B15" s="205" t="s">
        <v>322</v>
      </c>
      <c r="C15" s="204"/>
      <c r="D15" s="226"/>
      <c r="E15" s="226"/>
      <c r="F15" s="226"/>
      <c r="G15" s="226"/>
      <c r="H15" s="226"/>
      <c r="I15" s="226"/>
      <c r="J15" s="226"/>
      <c r="K15" s="226"/>
      <c r="L15" s="226"/>
    </row>
    <row r="16" spans="1:12" ht="30.75" customHeight="1">
      <c r="A16" s="152">
        <v>4100</v>
      </c>
      <c r="B16" s="62" t="s">
        <v>111</v>
      </c>
      <c r="C16" s="208" t="s">
        <v>603</v>
      </c>
      <c r="D16" s="226">
        <f>SUM(D18,D23,D26)</f>
        <v>788282</v>
      </c>
      <c r="E16" s="226">
        <f aca="true" t="shared" si="2" ref="E16:K16">SUM(E18,E23,E26)</f>
        <v>788282</v>
      </c>
      <c r="F16" s="226" t="s">
        <v>610</v>
      </c>
      <c r="G16" s="226">
        <f t="shared" si="2"/>
        <v>740160.7000000001</v>
      </c>
      <c r="H16" s="226">
        <f t="shared" si="2"/>
        <v>740160.7000000001</v>
      </c>
      <c r="I16" s="226" t="s">
        <v>610</v>
      </c>
      <c r="J16" s="226">
        <f t="shared" si="2"/>
        <v>645886.0329999999</v>
      </c>
      <c r="K16" s="226">
        <f t="shared" si="2"/>
        <v>645886.0329999999</v>
      </c>
      <c r="L16" s="226" t="s">
        <v>610</v>
      </c>
    </row>
    <row r="17" spans="1:12" ht="12.75">
      <c r="A17" s="152"/>
      <c r="B17" s="205" t="s">
        <v>322</v>
      </c>
      <c r="C17" s="204"/>
      <c r="D17" s="226"/>
      <c r="E17" s="226"/>
      <c r="F17" s="226"/>
      <c r="G17" s="226"/>
      <c r="H17" s="226"/>
      <c r="I17" s="226"/>
      <c r="J17" s="226"/>
      <c r="K17" s="226"/>
      <c r="L17" s="226"/>
    </row>
    <row r="18" spans="1:12" ht="24">
      <c r="A18" s="152">
        <v>4110</v>
      </c>
      <c r="B18" s="209" t="s">
        <v>112</v>
      </c>
      <c r="C18" s="208" t="s">
        <v>603</v>
      </c>
      <c r="D18" s="226">
        <f>SUM(D20:D22)</f>
        <v>788282</v>
      </c>
      <c r="E18" s="226">
        <f>SUM(E20:E22)</f>
        <v>788282</v>
      </c>
      <c r="F18" s="213" t="s">
        <v>609</v>
      </c>
      <c r="G18" s="226">
        <f>SUM(G20:G22)</f>
        <v>740160.7000000001</v>
      </c>
      <c r="H18" s="226">
        <f>SUM(H20:H22)</f>
        <v>740160.7000000001</v>
      </c>
      <c r="I18" s="213" t="s">
        <v>609</v>
      </c>
      <c r="J18" s="226">
        <f>SUM(J20:J22)</f>
        <v>645886.0329999999</v>
      </c>
      <c r="K18" s="226">
        <f>SUM(K20:K22)</f>
        <v>645886.0329999999</v>
      </c>
      <c r="L18" s="213" t="s">
        <v>609</v>
      </c>
    </row>
    <row r="19" spans="1:12" ht="12.75">
      <c r="A19" s="152"/>
      <c r="B19" s="205" t="s">
        <v>320</v>
      </c>
      <c r="C19" s="208"/>
      <c r="D19" s="226"/>
      <c r="E19" s="226"/>
      <c r="F19" s="213"/>
      <c r="G19" s="226"/>
      <c r="H19" s="226"/>
      <c r="I19" s="213"/>
      <c r="J19" s="226"/>
      <c r="K19" s="226"/>
      <c r="L19" s="213"/>
    </row>
    <row r="20" spans="1:12" ht="24">
      <c r="A20" s="152">
        <v>4111</v>
      </c>
      <c r="B20" s="140" t="s">
        <v>191</v>
      </c>
      <c r="C20" s="141" t="s">
        <v>462</v>
      </c>
      <c r="D20" s="165">
        <f>SUM(E20:F20)</f>
        <v>719307.2</v>
      </c>
      <c r="E20" s="226">
        <v>719307.2</v>
      </c>
      <c r="F20" s="213" t="s">
        <v>609</v>
      </c>
      <c r="G20" s="165">
        <f>SUM(H20:I20)</f>
        <v>725822.9</v>
      </c>
      <c r="H20" s="226">
        <v>725822.9</v>
      </c>
      <c r="I20" s="213" t="s">
        <v>609</v>
      </c>
      <c r="J20" s="165">
        <f>SUM(K20:L20)</f>
        <v>631580.311</v>
      </c>
      <c r="K20" s="226">
        <v>631580.311</v>
      </c>
      <c r="L20" s="213" t="s">
        <v>609</v>
      </c>
    </row>
    <row r="21" spans="1:12" ht="24">
      <c r="A21" s="152">
        <v>4112</v>
      </c>
      <c r="B21" s="140" t="s">
        <v>192</v>
      </c>
      <c r="C21" s="141" t="s">
        <v>463</v>
      </c>
      <c r="D21" s="165">
        <f>SUM(E21:F21)</f>
        <v>68974.8</v>
      </c>
      <c r="E21" s="226">
        <v>68974.8</v>
      </c>
      <c r="F21" s="213" t="s">
        <v>609</v>
      </c>
      <c r="G21" s="165">
        <f>SUM(H21:I21)</f>
        <v>14337.8</v>
      </c>
      <c r="H21" s="226">
        <v>14337.8</v>
      </c>
      <c r="I21" s="213" t="s">
        <v>609</v>
      </c>
      <c r="J21" s="165">
        <f>SUM(K21:L21)</f>
        <v>14305.722</v>
      </c>
      <c r="K21" s="226">
        <v>14305.722</v>
      </c>
      <c r="L21" s="213" t="s">
        <v>609</v>
      </c>
    </row>
    <row r="22" spans="1:12" ht="12.75">
      <c r="A22" s="152">
        <v>4114</v>
      </c>
      <c r="B22" s="140" t="s">
        <v>193</v>
      </c>
      <c r="C22" s="141" t="s">
        <v>461</v>
      </c>
      <c r="D22" s="165">
        <f>SUM(E22:F22)</f>
        <v>0</v>
      </c>
      <c r="E22" s="226">
        <v>0</v>
      </c>
      <c r="F22" s="213" t="s">
        <v>609</v>
      </c>
      <c r="G22" s="165">
        <f>SUM(H22:I22)</f>
        <v>0</v>
      </c>
      <c r="H22" s="226">
        <v>0</v>
      </c>
      <c r="I22" s="213" t="s">
        <v>609</v>
      </c>
      <c r="J22" s="165">
        <f>SUM(K22:L22)</f>
        <v>0</v>
      </c>
      <c r="K22" s="226">
        <v>0</v>
      </c>
      <c r="L22" s="213" t="s">
        <v>609</v>
      </c>
    </row>
    <row r="23" spans="1:12" ht="22.5">
      <c r="A23" s="152">
        <v>4120</v>
      </c>
      <c r="B23" s="142" t="s">
        <v>113</v>
      </c>
      <c r="C23" s="208" t="s">
        <v>603</v>
      </c>
      <c r="D23" s="226">
        <f>SUM(D25)</f>
        <v>0</v>
      </c>
      <c r="E23" s="226">
        <f>SUM(E25)</f>
        <v>0</v>
      </c>
      <c r="F23" s="213" t="s">
        <v>609</v>
      </c>
      <c r="G23" s="226">
        <f>SUM(G25)</f>
        <v>0</v>
      </c>
      <c r="H23" s="226">
        <f>SUM(H25)</f>
        <v>0</v>
      </c>
      <c r="I23" s="213" t="s">
        <v>609</v>
      </c>
      <c r="J23" s="226">
        <f>SUM(J25)</f>
        <v>0</v>
      </c>
      <c r="K23" s="226">
        <f>SUM(K25)</f>
        <v>0</v>
      </c>
      <c r="L23" s="213" t="s">
        <v>609</v>
      </c>
    </row>
    <row r="24" spans="1:12" ht="12.75">
      <c r="A24" s="152"/>
      <c r="B24" s="205" t="s">
        <v>320</v>
      </c>
      <c r="C24" s="208"/>
      <c r="D24" s="226"/>
      <c r="E24" s="226"/>
      <c r="F24" s="213"/>
      <c r="G24" s="226"/>
      <c r="H24" s="226"/>
      <c r="I24" s="213"/>
      <c r="J24" s="226"/>
      <c r="K24" s="226"/>
      <c r="L24" s="213"/>
    </row>
    <row r="25" spans="1:12" ht="13.5" customHeight="1">
      <c r="A25" s="152">
        <v>4121</v>
      </c>
      <c r="B25" s="140" t="s">
        <v>194</v>
      </c>
      <c r="C25" s="141" t="s">
        <v>464</v>
      </c>
      <c r="D25" s="165">
        <f>SUM(E25:F25)</f>
        <v>0</v>
      </c>
      <c r="E25" s="226">
        <v>0</v>
      </c>
      <c r="F25" s="213" t="s">
        <v>609</v>
      </c>
      <c r="G25" s="165">
        <f>SUM(H25:I25)</f>
        <v>0</v>
      </c>
      <c r="H25" s="226">
        <v>0</v>
      </c>
      <c r="I25" s="213" t="s">
        <v>609</v>
      </c>
      <c r="J25" s="165">
        <f>SUM(K25:L25)</f>
        <v>0</v>
      </c>
      <c r="K25" s="226">
        <v>0</v>
      </c>
      <c r="L25" s="213" t="s">
        <v>609</v>
      </c>
    </row>
    <row r="26" spans="1:12" ht="25.5" customHeight="1">
      <c r="A26" s="152">
        <v>4130</v>
      </c>
      <c r="B26" s="142" t="s">
        <v>114</v>
      </c>
      <c r="C26" s="208" t="s">
        <v>603</v>
      </c>
      <c r="D26" s="226">
        <f>SUM(D28)</f>
        <v>0</v>
      </c>
      <c r="E26" s="226">
        <f aca="true" t="shared" si="3" ref="E26:K26">SUM(E28)</f>
        <v>0</v>
      </c>
      <c r="F26" s="226" t="s">
        <v>610</v>
      </c>
      <c r="G26" s="226">
        <f t="shared" si="3"/>
        <v>0</v>
      </c>
      <c r="H26" s="226">
        <f t="shared" si="3"/>
        <v>0</v>
      </c>
      <c r="I26" s="226" t="s">
        <v>610</v>
      </c>
      <c r="J26" s="226">
        <f t="shared" si="3"/>
        <v>0</v>
      </c>
      <c r="K26" s="226">
        <f t="shared" si="3"/>
        <v>0</v>
      </c>
      <c r="L26" s="226" t="s">
        <v>610</v>
      </c>
    </row>
    <row r="27" spans="1:12" ht="12.75">
      <c r="A27" s="152"/>
      <c r="B27" s="205" t="s">
        <v>320</v>
      </c>
      <c r="C27" s="208"/>
      <c r="D27" s="226"/>
      <c r="E27" s="226"/>
      <c r="F27" s="213"/>
      <c r="G27" s="226"/>
      <c r="H27" s="226"/>
      <c r="I27" s="213"/>
      <c r="J27" s="226"/>
      <c r="K27" s="226"/>
      <c r="L27" s="213"/>
    </row>
    <row r="28" spans="1:12" ht="13.5" customHeight="1">
      <c r="A28" s="152">
        <v>4131</v>
      </c>
      <c r="B28" s="142" t="s">
        <v>465</v>
      </c>
      <c r="C28" s="141" t="s">
        <v>466</v>
      </c>
      <c r="D28" s="165">
        <f>SUM(E28:F28)</f>
        <v>0</v>
      </c>
      <c r="E28" s="226">
        <v>0</v>
      </c>
      <c r="F28" s="213" t="s">
        <v>610</v>
      </c>
      <c r="G28" s="165">
        <f>SUM(H28:I28)</f>
        <v>0</v>
      </c>
      <c r="H28" s="226">
        <v>0</v>
      </c>
      <c r="I28" s="213" t="s">
        <v>610</v>
      </c>
      <c r="J28" s="165">
        <f>SUM(K28:L28)</f>
        <v>0</v>
      </c>
      <c r="K28" s="226">
        <v>0</v>
      </c>
      <c r="L28" s="213" t="s">
        <v>610</v>
      </c>
    </row>
    <row r="29" spans="1:12" ht="36" customHeight="1">
      <c r="A29" s="152">
        <v>4200</v>
      </c>
      <c r="B29" s="140" t="s">
        <v>115</v>
      </c>
      <c r="C29" s="208" t="s">
        <v>603</v>
      </c>
      <c r="D29" s="226">
        <f>SUM(D31,D40,D45,D55,D58,D62)</f>
        <v>696127.1011000001</v>
      </c>
      <c r="E29" s="226">
        <f>SUM(E31,E40,E45,E55,E58,E62)</f>
        <v>696127.1011000001</v>
      </c>
      <c r="F29" s="213" t="s">
        <v>609</v>
      </c>
      <c r="G29" s="226">
        <f>SUM(G31,G40,G45,G55,G58,G62)</f>
        <v>782851.4005000001</v>
      </c>
      <c r="H29" s="226">
        <f>SUM(H31,H40,H45,H55,H58,H62)</f>
        <v>782851.4005000001</v>
      </c>
      <c r="I29" s="213" t="s">
        <v>609</v>
      </c>
      <c r="J29" s="226">
        <f>SUM(J31,J40,J45,J55,J58,J62)</f>
        <v>745508.675</v>
      </c>
      <c r="K29" s="226">
        <f>SUM(K31,K40,K45,K55,K58,K62)</f>
        <v>745508.675</v>
      </c>
      <c r="L29" s="213" t="s">
        <v>609</v>
      </c>
    </row>
    <row r="30" spans="1:12" ht="12.75">
      <c r="A30" s="152"/>
      <c r="B30" s="205" t="s">
        <v>322</v>
      </c>
      <c r="C30" s="204"/>
      <c r="D30" s="226"/>
      <c r="E30" s="226"/>
      <c r="F30" s="226"/>
      <c r="G30" s="226"/>
      <c r="H30" s="226"/>
      <c r="I30" s="226"/>
      <c r="J30" s="226"/>
      <c r="K30" s="226"/>
      <c r="L30" s="226"/>
    </row>
    <row r="31" spans="1:12" ht="33">
      <c r="A31" s="152">
        <v>4210</v>
      </c>
      <c r="B31" s="142" t="s">
        <v>116</v>
      </c>
      <c r="C31" s="208" t="s">
        <v>603</v>
      </c>
      <c r="D31" s="226">
        <f>SUM(D33:D39)</f>
        <v>265398.3001</v>
      </c>
      <c r="E31" s="226">
        <f>SUM(E33:E39)</f>
        <v>265398.3001</v>
      </c>
      <c r="F31" s="213" t="s">
        <v>609</v>
      </c>
      <c r="G31" s="226">
        <f>SUM(G33:G39)</f>
        <v>238726.7101</v>
      </c>
      <c r="H31" s="226">
        <f>SUM(H33:H39)</f>
        <v>238726.7101</v>
      </c>
      <c r="I31" s="213" t="s">
        <v>609</v>
      </c>
      <c r="J31" s="226">
        <f>SUM(J33:J39)</f>
        <v>221266.89200000002</v>
      </c>
      <c r="K31" s="226">
        <f>SUM(K33:K39)</f>
        <v>221266.89200000002</v>
      </c>
      <c r="L31" s="213" t="s">
        <v>609</v>
      </c>
    </row>
    <row r="32" spans="1:12" ht="12.75">
      <c r="A32" s="152"/>
      <c r="B32" s="205" t="s">
        <v>320</v>
      </c>
      <c r="C32" s="208"/>
      <c r="D32" s="226"/>
      <c r="E32" s="226"/>
      <c r="F32" s="213"/>
      <c r="G32" s="226"/>
      <c r="H32" s="226"/>
      <c r="I32" s="213"/>
      <c r="J32" s="226"/>
      <c r="K32" s="226"/>
      <c r="L32" s="213"/>
    </row>
    <row r="33" spans="1:12" ht="24">
      <c r="A33" s="152">
        <v>4211</v>
      </c>
      <c r="B33" s="140" t="s">
        <v>467</v>
      </c>
      <c r="C33" s="141" t="s">
        <v>468</v>
      </c>
      <c r="D33" s="165">
        <f aca="true" t="shared" si="4" ref="D33:D39">SUM(E33:F33)</f>
        <v>0</v>
      </c>
      <c r="E33" s="226">
        <v>0</v>
      </c>
      <c r="F33" s="213" t="s">
        <v>609</v>
      </c>
      <c r="G33" s="165">
        <f aca="true" t="shared" si="5" ref="G33:G39">SUM(H33:I33)</f>
        <v>0</v>
      </c>
      <c r="H33" s="226">
        <v>0</v>
      </c>
      <c r="I33" s="213" t="s">
        <v>609</v>
      </c>
      <c r="J33" s="165">
        <f aca="true" t="shared" si="6" ref="J33:J39">SUM(K33:L33)</f>
        <v>0</v>
      </c>
      <c r="K33" s="226">
        <v>0</v>
      </c>
      <c r="L33" s="213" t="s">
        <v>609</v>
      </c>
    </row>
    <row r="34" spans="1:12" ht="12.75">
      <c r="A34" s="152">
        <v>4212</v>
      </c>
      <c r="B34" s="142" t="s">
        <v>310</v>
      </c>
      <c r="C34" s="141" t="s">
        <v>469</v>
      </c>
      <c r="D34" s="165">
        <f t="shared" si="4"/>
        <v>191647.3001</v>
      </c>
      <c r="E34" s="226">
        <v>191647.3001</v>
      </c>
      <c r="F34" s="213" t="s">
        <v>609</v>
      </c>
      <c r="G34" s="165">
        <f t="shared" si="5"/>
        <v>200671.4121</v>
      </c>
      <c r="H34" s="226">
        <v>200671.4121</v>
      </c>
      <c r="I34" s="213" t="s">
        <v>609</v>
      </c>
      <c r="J34" s="165">
        <f t="shared" si="6"/>
        <v>185466.942</v>
      </c>
      <c r="K34" s="226">
        <v>185466.942</v>
      </c>
      <c r="L34" s="213" t="s">
        <v>609</v>
      </c>
    </row>
    <row r="35" spans="1:12" ht="12.75">
      <c r="A35" s="152">
        <v>4213</v>
      </c>
      <c r="B35" s="140" t="s">
        <v>195</v>
      </c>
      <c r="C35" s="141" t="s">
        <v>470</v>
      </c>
      <c r="D35" s="165">
        <f t="shared" si="4"/>
        <v>55313.3</v>
      </c>
      <c r="E35" s="226">
        <v>55313.3</v>
      </c>
      <c r="F35" s="213" t="s">
        <v>609</v>
      </c>
      <c r="G35" s="165">
        <f t="shared" si="5"/>
        <v>18921.774</v>
      </c>
      <c r="H35" s="226">
        <v>18921.774</v>
      </c>
      <c r="I35" s="213" t="s">
        <v>609</v>
      </c>
      <c r="J35" s="165">
        <f t="shared" si="6"/>
        <v>17670.833</v>
      </c>
      <c r="K35" s="226">
        <v>17670.833</v>
      </c>
      <c r="L35" s="213" t="s">
        <v>609</v>
      </c>
    </row>
    <row r="36" spans="1:12" ht="12.75">
      <c r="A36" s="152">
        <v>4214</v>
      </c>
      <c r="B36" s="140" t="s">
        <v>196</v>
      </c>
      <c r="C36" s="141" t="s">
        <v>471</v>
      </c>
      <c r="D36" s="165">
        <f t="shared" si="4"/>
        <v>12283.2</v>
      </c>
      <c r="E36" s="226">
        <v>12283.2</v>
      </c>
      <c r="F36" s="213" t="s">
        <v>609</v>
      </c>
      <c r="G36" s="165">
        <f t="shared" si="5"/>
        <v>10979.024</v>
      </c>
      <c r="H36" s="226">
        <v>10979.024</v>
      </c>
      <c r="I36" s="213" t="s">
        <v>609</v>
      </c>
      <c r="J36" s="165">
        <f t="shared" si="6"/>
        <v>10152.247</v>
      </c>
      <c r="K36" s="226">
        <v>10152.247</v>
      </c>
      <c r="L36" s="213" t="s">
        <v>609</v>
      </c>
    </row>
    <row r="37" spans="1:12" ht="12.75">
      <c r="A37" s="152">
        <v>4215</v>
      </c>
      <c r="B37" s="140" t="s">
        <v>197</v>
      </c>
      <c r="C37" s="141" t="s">
        <v>472</v>
      </c>
      <c r="D37" s="165">
        <f t="shared" si="4"/>
        <v>2470.5</v>
      </c>
      <c r="E37" s="226">
        <v>2470.5</v>
      </c>
      <c r="F37" s="213" t="s">
        <v>609</v>
      </c>
      <c r="G37" s="165">
        <f t="shared" si="5"/>
        <v>4470.5</v>
      </c>
      <c r="H37" s="226">
        <v>4470.5</v>
      </c>
      <c r="I37" s="213" t="s">
        <v>609</v>
      </c>
      <c r="J37" s="165">
        <f t="shared" si="6"/>
        <v>4358.87</v>
      </c>
      <c r="K37" s="226">
        <v>4358.87</v>
      </c>
      <c r="L37" s="213" t="s">
        <v>609</v>
      </c>
    </row>
    <row r="38" spans="1:12" ht="17.25" customHeight="1">
      <c r="A38" s="152">
        <v>4216</v>
      </c>
      <c r="B38" s="140" t="s">
        <v>198</v>
      </c>
      <c r="C38" s="141" t="s">
        <v>473</v>
      </c>
      <c r="D38" s="165">
        <f t="shared" si="4"/>
        <v>3684</v>
      </c>
      <c r="E38" s="226">
        <v>3684</v>
      </c>
      <c r="F38" s="213" t="s">
        <v>609</v>
      </c>
      <c r="G38" s="165">
        <f t="shared" si="5"/>
        <v>3684</v>
      </c>
      <c r="H38" s="226">
        <v>3684</v>
      </c>
      <c r="I38" s="213" t="s">
        <v>609</v>
      </c>
      <c r="J38" s="165">
        <f t="shared" si="6"/>
        <v>3618</v>
      </c>
      <c r="K38" s="226">
        <v>3618</v>
      </c>
      <c r="L38" s="213" t="s">
        <v>609</v>
      </c>
    </row>
    <row r="39" spans="1:12" ht="12.75">
      <c r="A39" s="152">
        <v>4217</v>
      </c>
      <c r="B39" s="140" t="s">
        <v>199</v>
      </c>
      <c r="C39" s="141" t="s">
        <v>474</v>
      </c>
      <c r="D39" s="165">
        <f t="shared" si="4"/>
        <v>0</v>
      </c>
      <c r="E39" s="226">
        <v>0</v>
      </c>
      <c r="F39" s="213" t="s">
        <v>609</v>
      </c>
      <c r="G39" s="165">
        <f t="shared" si="5"/>
        <v>0</v>
      </c>
      <c r="H39" s="226">
        <v>0</v>
      </c>
      <c r="I39" s="213" t="s">
        <v>609</v>
      </c>
      <c r="J39" s="165">
        <f t="shared" si="6"/>
        <v>0</v>
      </c>
      <c r="K39" s="226">
        <v>0</v>
      </c>
      <c r="L39" s="213" t="s">
        <v>609</v>
      </c>
    </row>
    <row r="40" spans="1:12" ht="24">
      <c r="A40" s="152">
        <v>4220</v>
      </c>
      <c r="B40" s="142" t="s">
        <v>117</v>
      </c>
      <c r="C40" s="208" t="s">
        <v>603</v>
      </c>
      <c r="D40" s="226">
        <f>SUM(D42:D44)</f>
        <v>30754.0001</v>
      </c>
      <c r="E40" s="226">
        <f>SUM(E42:E44)</f>
        <v>30754.0001</v>
      </c>
      <c r="F40" s="213" t="s">
        <v>609</v>
      </c>
      <c r="G40" s="226">
        <f>SUM(G42:G44)</f>
        <v>28156.5</v>
      </c>
      <c r="H40" s="226">
        <f>SUM(H42:H44)</f>
        <v>28156.5</v>
      </c>
      <c r="I40" s="213" t="s">
        <v>609</v>
      </c>
      <c r="J40" s="226">
        <f>SUM(J42:J44)</f>
        <v>28039.499</v>
      </c>
      <c r="K40" s="226">
        <f>SUM(K42:K44)</f>
        <v>28039.499</v>
      </c>
      <c r="L40" s="213" t="s">
        <v>609</v>
      </c>
    </row>
    <row r="41" spans="1:12" ht="12.75">
      <c r="A41" s="152"/>
      <c r="B41" s="205" t="s">
        <v>320</v>
      </c>
      <c r="C41" s="208"/>
      <c r="D41" s="226"/>
      <c r="E41" s="226"/>
      <c r="F41" s="213"/>
      <c r="G41" s="226"/>
      <c r="H41" s="226"/>
      <c r="I41" s="213"/>
      <c r="J41" s="226"/>
      <c r="K41" s="226"/>
      <c r="L41" s="213"/>
    </row>
    <row r="42" spans="1:12" ht="12.75">
      <c r="A42" s="152">
        <v>4221</v>
      </c>
      <c r="B42" s="140" t="s">
        <v>200</v>
      </c>
      <c r="C42" s="210">
        <v>4221</v>
      </c>
      <c r="D42" s="165">
        <f>SUM(E42:F42)</f>
        <v>27754</v>
      </c>
      <c r="E42" s="226">
        <v>27754</v>
      </c>
      <c r="F42" s="213" t="s">
        <v>609</v>
      </c>
      <c r="G42" s="165">
        <f>SUM(H42:I42)</f>
        <v>20082.9</v>
      </c>
      <c r="H42" s="226">
        <v>20082.9</v>
      </c>
      <c r="I42" s="213" t="s">
        <v>609</v>
      </c>
      <c r="J42" s="165">
        <f>SUM(K42:L42)</f>
        <v>19966.2</v>
      </c>
      <c r="K42" s="226">
        <v>19966.2</v>
      </c>
      <c r="L42" s="213" t="s">
        <v>609</v>
      </c>
    </row>
    <row r="43" spans="1:12" ht="12.75">
      <c r="A43" s="152">
        <v>4222</v>
      </c>
      <c r="B43" s="140" t="s">
        <v>201</v>
      </c>
      <c r="C43" s="141" t="s">
        <v>565</v>
      </c>
      <c r="D43" s="165">
        <f>SUM(E43:F43)</f>
        <v>3000.0001</v>
      </c>
      <c r="E43" s="226">
        <v>3000.0001</v>
      </c>
      <c r="F43" s="213" t="s">
        <v>609</v>
      </c>
      <c r="G43" s="165">
        <f>SUM(H43:I43)</f>
        <v>8073.6</v>
      </c>
      <c r="H43" s="226">
        <v>8073.6</v>
      </c>
      <c r="I43" s="213" t="s">
        <v>609</v>
      </c>
      <c r="J43" s="165">
        <f>SUM(K43:L43)</f>
        <v>8073.299</v>
      </c>
      <c r="K43" s="226">
        <v>8073.299</v>
      </c>
      <c r="L43" s="213" t="s">
        <v>609</v>
      </c>
    </row>
    <row r="44" spans="1:12" ht="12.75">
      <c r="A44" s="152">
        <v>4223</v>
      </c>
      <c r="B44" s="140" t="s">
        <v>202</v>
      </c>
      <c r="C44" s="141" t="s">
        <v>566</v>
      </c>
      <c r="D44" s="165">
        <f>SUM(E44:F44)</f>
        <v>0</v>
      </c>
      <c r="E44" s="226">
        <v>0</v>
      </c>
      <c r="F44" s="213" t="s">
        <v>609</v>
      </c>
      <c r="G44" s="165">
        <f>SUM(H44:I44)</f>
        <v>0</v>
      </c>
      <c r="H44" s="226">
        <v>0</v>
      </c>
      <c r="I44" s="213" t="s">
        <v>609</v>
      </c>
      <c r="J44" s="165">
        <f>SUM(K44:L44)</f>
        <v>0</v>
      </c>
      <c r="K44" s="226">
        <v>0</v>
      </c>
      <c r="L44" s="213" t="s">
        <v>609</v>
      </c>
    </row>
    <row r="45" spans="1:12" ht="45">
      <c r="A45" s="152">
        <v>4230</v>
      </c>
      <c r="B45" s="142" t="s">
        <v>118</v>
      </c>
      <c r="C45" s="208" t="s">
        <v>603</v>
      </c>
      <c r="D45" s="226">
        <f>SUM(D47:D54)</f>
        <v>37380.000199999995</v>
      </c>
      <c r="E45" s="226">
        <f>SUM(E47:E54)</f>
        <v>37380.000199999995</v>
      </c>
      <c r="F45" s="213" t="s">
        <v>609</v>
      </c>
      <c r="G45" s="226">
        <f>SUM(G47:G54)</f>
        <v>43935.000199999995</v>
      </c>
      <c r="H45" s="226">
        <f>SUM(H47:H54)</f>
        <v>43935.000199999995</v>
      </c>
      <c r="I45" s="213" t="s">
        <v>609</v>
      </c>
      <c r="J45" s="226">
        <f>SUM(J47:J54)</f>
        <v>38265.729</v>
      </c>
      <c r="K45" s="226">
        <f>SUM(K47:K54)</f>
        <v>38265.729</v>
      </c>
      <c r="L45" s="213" t="s">
        <v>609</v>
      </c>
    </row>
    <row r="46" spans="1:12" ht="12.75">
      <c r="A46" s="152"/>
      <c r="B46" s="205" t="s">
        <v>320</v>
      </c>
      <c r="C46" s="208"/>
      <c r="D46" s="226"/>
      <c r="E46" s="226"/>
      <c r="F46" s="213"/>
      <c r="G46" s="226"/>
      <c r="H46" s="226"/>
      <c r="I46" s="213"/>
      <c r="J46" s="226"/>
      <c r="K46" s="226"/>
      <c r="L46" s="213"/>
    </row>
    <row r="47" spans="1:12" ht="12.75">
      <c r="A47" s="152">
        <v>4231</v>
      </c>
      <c r="B47" s="140" t="s">
        <v>203</v>
      </c>
      <c r="C47" s="141" t="s">
        <v>567</v>
      </c>
      <c r="D47" s="165">
        <f>SUM(E47:F47)</f>
        <v>0</v>
      </c>
      <c r="E47" s="226">
        <v>0</v>
      </c>
      <c r="F47" s="213" t="s">
        <v>609</v>
      </c>
      <c r="G47" s="165">
        <f aca="true" t="shared" si="7" ref="G47:G54">SUM(H47:I47)</f>
        <v>0</v>
      </c>
      <c r="H47" s="226">
        <v>0</v>
      </c>
      <c r="I47" s="213" t="s">
        <v>609</v>
      </c>
      <c r="J47" s="165">
        <f aca="true" t="shared" si="8" ref="J47:J54">SUM(K47:L47)</f>
        <v>0</v>
      </c>
      <c r="K47" s="226">
        <v>0</v>
      </c>
      <c r="L47" s="213" t="s">
        <v>609</v>
      </c>
    </row>
    <row r="48" spans="1:12" ht="12.75">
      <c r="A48" s="152">
        <v>4232</v>
      </c>
      <c r="B48" s="140" t="s">
        <v>204</v>
      </c>
      <c r="C48" s="141" t="s">
        <v>568</v>
      </c>
      <c r="D48" s="165">
        <f aca="true" t="shared" si="9" ref="D48:D54">SUM(E48:F48)</f>
        <v>0</v>
      </c>
      <c r="E48" s="226">
        <v>0</v>
      </c>
      <c r="F48" s="213" t="s">
        <v>609</v>
      </c>
      <c r="G48" s="165">
        <f t="shared" si="7"/>
        <v>0</v>
      </c>
      <c r="H48" s="226">
        <v>0</v>
      </c>
      <c r="I48" s="213" t="s">
        <v>609</v>
      </c>
      <c r="J48" s="165">
        <f t="shared" si="8"/>
        <v>0</v>
      </c>
      <c r="K48" s="226">
        <v>0</v>
      </c>
      <c r="L48" s="213" t="s">
        <v>609</v>
      </c>
    </row>
    <row r="49" spans="1:12" ht="24">
      <c r="A49" s="152">
        <v>4233</v>
      </c>
      <c r="B49" s="140" t="s">
        <v>205</v>
      </c>
      <c r="C49" s="141" t="s">
        <v>569</v>
      </c>
      <c r="D49" s="165">
        <f t="shared" si="9"/>
        <v>0</v>
      </c>
      <c r="E49" s="226">
        <v>0</v>
      </c>
      <c r="F49" s="213" t="s">
        <v>609</v>
      </c>
      <c r="G49" s="165">
        <f t="shared" si="7"/>
        <v>0</v>
      </c>
      <c r="H49" s="226">
        <v>0</v>
      </c>
      <c r="I49" s="213" t="s">
        <v>609</v>
      </c>
      <c r="J49" s="165">
        <f t="shared" si="8"/>
        <v>0</v>
      </c>
      <c r="K49" s="226">
        <v>0</v>
      </c>
      <c r="L49" s="213" t="s">
        <v>609</v>
      </c>
    </row>
    <row r="50" spans="1:12" ht="12.75">
      <c r="A50" s="152">
        <v>4234</v>
      </c>
      <c r="B50" s="140" t="s">
        <v>206</v>
      </c>
      <c r="C50" s="141" t="s">
        <v>570</v>
      </c>
      <c r="D50" s="165">
        <f t="shared" si="9"/>
        <v>6500</v>
      </c>
      <c r="E50" s="226">
        <v>6500</v>
      </c>
      <c r="F50" s="213" t="s">
        <v>609</v>
      </c>
      <c r="G50" s="165">
        <f t="shared" si="7"/>
        <v>5680</v>
      </c>
      <c r="H50" s="226">
        <v>5680</v>
      </c>
      <c r="I50" s="213" t="s">
        <v>609</v>
      </c>
      <c r="J50" s="165">
        <f t="shared" si="8"/>
        <v>5502.9</v>
      </c>
      <c r="K50" s="226">
        <v>5502.9</v>
      </c>
      <c r="L50" s="213" t="s">
        <v>609</v>
      </c>
    </row>
    <row r="51" spans="1:12" ht="12.75">
      <c r="A51" s="152">
        <v>4235</v>
      </c>
      <c r="B51" s="143" t="s">
        <v>207</v>
      </c>
      <c r="C51" s="144">
        <v>4235</v>
      </c>
      <c r="D51" s="165">
        <f t="shared" si="9"/>
        <v>0</v>
      </c>
      <c r="E51" s="226">
        <v>0</v>
      </c>
      <c r="F51" s="213" t="s">
        <v>609</v>
      </c>
      <c r="G51" s="165">
        <f t="shared" si="7"/>
        <v>0</v>
      </c>
      <c r="H51" s="226">
        <v>0</v>
      </c>
      <c r="I51" s="213" t="s">
        <v>609</v>
      </c>
      <c r="J51" s="165">
        <f t="shared" si="8"/>
        <v>0</v>
      </c>
      <c r="K51" s="226">
        <v>0</v>
      </c>
      <c r="L51" s="213" t="s">
        <v>609</v>
      </c>
    </row>
    <row r="52" spans="1:12" ht="24">
      <c r="A52" s="152">
        <v>4236</v>
      </c>
      <c r="B52" s="140" t="s">
        <v>208</v>
      </c>
      <c r="C52" s="141" t="s">
        <v>571</v>
      </c>
      <c r="D52" s="165">
        <f t="shared" si="9"/>
        <v>0</v>
      </c>
      <c r="E52" s="226">
        <v>0</v>
      </c>
      <c r="F52" s="213" t="s">
        <v>609</v>
      </c>
      <c r="G52" s="165">
        <f t="shared" si="7"/>
        <v>0</v>
      </c>
      <c r="H52" s="226">
        <v>0</v>
      </c>
      <c r="I52" s="213" t="s">
        <v>609</v>
      </c>
      <c r="J52" s="165">
        <f t="shared" si="8"/>
        <v>0</v>
      </c>
      <c r="K52" s="226">
        <v>0</v>
      </c>
      <c r="L52" s="213" t="s">
        <v>609</v>
      </c>
    </row>
    <row r="53" spans="1:12" ht="12.75">
      <c r="A53" s="152">
        <v>4237</v>
      </c>
      <c r="B53" s="140" t="s">
        <v>209</v>
      </c>
      <c r="C53" s="141" t="s">
        <v>572</v>
      </c>
      <c r="D53" s="165">
        <f t="shared" si="9"/>
        <v>12000</v>
      </c>
      <c r="E53" s="226">
        <v>12000</v>
      </c>
      <c r="F53" s="213" t="s">
        <v>609</v>
      </c>
      <c r="G53" s="165">
        <f t="shared" si="7"/>
        <v>12000</v>
      </c>
      <c r="H53" s="226">
        <v>12000</v>
      </c>
      <c r="I53" s="213" t="s">
        <v>609</v>
      </c>
      <c r="J53" s="165">
        <f t="shared" si="8"/>
        <v>10856.006</v>
      </c>
      <c r="K53" s="226">
        <v>10856.006</v>
      </c>
      <c r="L53" s="213" t="s">
        <v>609</v>
      </c>
    </row>
    <row r="54" spans="1:12" ht="12.75">
      <c r="A54" s="152">
        <v>4238</v>
      </c>
      <c r="B54" s="140" t="s">
        <v>210</v>
      </c>
      <c r="C54" s="141" t="s">
        <v>573</v>
      </c>
      <c r="D54" s="165">
        <f t="shared" si="9"/>
        <v>18880.0002</v>
      </c>
      <c r="E54" s="226">
        <v>18880.0002</v>
      </c>
      <c r="F54" s="213" t="s">
        <v>609</v>
      </c>
      <c r="G54" s="165">
        <f t="shared" si="7"/>
        <v>26255.0002</v>
      </c>
      <c r="H54" s="226">
        <v>26255.0002</v>
      </c>
      <c r="I54" s="213" t="s">
        <v>609</v>
      </c>
      <c r="J54" s="165">
        <f t="shared" si="8"/>
        <v>21906.823</v>
      </c>
      <c r="K54" s="226">
        <v>21906.823</v>
      </c>
      <c r="L54" s="213" t="s">
        <v>609</v>
      </c>
    </row>
    <row r="55" spans="1:12" ht="24">
      <c r="A55" s="152">
        <v>4240</v>
      </c>
      <c r="B55" s="142" t="s">
        <v>119</v>
      </c>
      <c r="C55" s="208" t="s">
        <v>603</v>
      </c>
      <c r="D55" s="226">
        <f>SUM(D57)</f>
        <v>9500.0001</v>
      </c>
      <c r="E55" s="226">
        <f>SUM(E57)</f>
        <v>9500.0001</v>
      </c>
      <c r="F55" s="213" t="s">
        <v>609</v>
      </c>
      <c r="G55" s="226">
        <f>SUM(G57)</f>
        <v>15300.0001</v>
      </c>
      <c r="H55" s="226">
        <f>SUM(H57)</f>
        <v>15300.0001</v>
      </c>
      <c r="I55" s="213" t="s">
        <v>609</v>
      </c>
      <c r="J55" s="226">
        <f>SUM(J57)</f>
        <v>15001.947</v>
      </c>
      <c r="K55" s="226">
        <f>SUM(K57)</f>
        <v>15001.947</v>
      </c>
      <c r="L55" s="213" t="s">
        <v>609</v>
      </c>
    </row>
    <row r="56" spans="1:12" ht="12.75">
      <c r="A56" s="152"/>
      <c r="B56" s="205" t="s">
        <v>320</v>
      </c>
      <c r="C56" s="208"/>
      <c r="D56" s="226"/>
      <c r="E56" s="226"/>
      <c r="F56" s="213"/>
      <c r="G56" s="226"/>
      <c r="H56" s="226"/>
      <c r="I56" s="213"/>
      <c r="J56" s="226"/>
      <c r="K56" s="226"/>
      <c r="L56" s="213"/>
    </row>
    <row r="57" spans="1:12" ht="12.75">
      <c r="A57" s="152">
        <v>4241</v>
      </c>
      <c r="B57" s="140" t="s">
        <v>211</v>
      </c>
      <c r="C57" s="141" t="s">
        <v>574</v>
      </c>
      <c r="D57" s="165">
        <f>SUM(E57:F57)</f>
        <v>9500.0001</v>
      </c>
      <c r="E57" s="226">
        <v>9500.0001</v>
      </c>
      <c r="F57" s="213" t="s">
        <v>609</v>
      </c>
      <c r="G57" s="165">
        <f>SUM(H57:I57)</f>
        <v>15300.0001</v>
      </c>
      <c r="H57" s="226">
        <v>15300.0001</v>
      </c>
      <c r="I57" s="213" t="s">
        <v>609</v>
      </c>
      <c r="J57" s="165">
        <f>SUM(K57:L57)</f>
        <v>15001.947</v>
      </c>
      <c r="K57" s="226">
        <v>15001.947</v>
      </c>
      <c r="L57" s="213" t="s">
        <v>609</v>
      </c>
    </row>
    <row r="58" spans="1:12" ht="28.5" customHeight="1">
      <c r="A58" s="152">
        <v>4250</v>
      </c>
      <c r="B58" s="142" t="s">
        <v>120</v>
      </c>
      <c r="C58" s="208" t="s">
        <v>603</v>
      </c>
      <c r="D58" s="226">
        <f>SUM(D60:D61)</f>
        <v>195440</v>
      </c>
      <c r="E58" s="226">
        <f>SUM(E60:E61)</f>
        <v>195440</v>
      </c>
      <c r="F58" s="213" t="s">
        <v>609</v>
      </c>
      <c r="G58" s="226">
        <f>SUM(G60:G61)</f>
        <v>303021.6</v>
      </c>
      <c r="H58" s="226">
        <f>SUM(H60:H61)</f>
        <v>303021.6</v>
      </c>
      <c r="I58" s="213" t="s">
        <v>609</v>
      </c>
      <c r="J58" s="226">
        <f>SUM(J60:J61)</f>
        <v>297615.252</v>
      </c>
      <c r="K58" s="226">
        <f>SUM(K60:K61)</f>
        <v>297615.252</v>
      </c>
      <c r="L58" s="213" t="s">
        <v>609</v>
      </c>
    </row>
    <row r="59" spans="1:12" ht="12.75">
      <c r="A59" s="152"/>
      <c r="B59" s="205" t="s">
        <v>320</v>
      </c>
      <c r="C59" s="208"/>
      <c r="D59" s="226"/>
      <c r="E59" s="226"/>
      <c r="F59" s="213"/>
      <c r="G59" s="226"/>
      <c r="H59" s="226"/>
      <c r="I59" s="213"/>
      <c r="J59" s="226"/>
      <c r="K59" s="226"/>
      <c r="L59" s="213"/>
    </row>
    <row r="60" spans="1:12" ht="24">
      <c r="A60" s="152">
        <v>4251</v>
      </c>
      <c r="B60" s="140" t="s">
        <v>212</v>
      </c>
      <c r="C60" s="141" t="s">
        <v>575</v>
      </c>
      <c r="D60" s="165">
        <f>SUM(E60:F60)</f>
        <v>187000</v>
      </c>
      <c r="E60" s="226">
        <v>187000</v>
      </c>
      <c r="F60" s="213" t="s">
        <v>609</v>
      </c>
      <c r="G60" s="165">
        <f>SUM(H60:I60)</f>
        <v>299581.6</v>
      </c>
      <c r="H60" s="226">
        <v>299581.6</v>
      </c>
      <c r="I60" s="213" t="s">
        <v>609</v>
      </c>
      <c r="J60" s="165">
        <f>SUM(K60:L60)</f>
        <v>296761.252</v>
      </c>
      <c r="K60" s="226">
        <v>296761.252</v>
      </c>
      <c r="L60" s="213" t="s">
        <v>609</v>
      </c>
    </row>
    <row r="61" spans="1:12" ht="24">
      <c r="A61" s="152">
        <v>4252</v>
      </c>
      <c r="B61" s="140" t="s">
        <v>213</v>
      </c>
      <c r="C61" s="141" t="s">
        <v>576</v>
      </c>
      <c r="D61" s="165">
        <f>SUM(E61:F61)</f>
        <v>8440</v>
      </c>
      <c r="E61" s="226">
        <v>8440</v>
      </c>
      <c r="F61" s="213" t="s">
        <v>609</v>
      </c>
      <c r="G61" s="165">
        <f>SUM(H61:I61)</f>
        <v>3440</v>
      </c>
      <c r="H61" s="226">
        <v>3440</v>
      </c>
      <c r="I61" s="213" t="s">
        <v>609</v>
      </c>
      <c r="J61" s="165">
        <f>SUM(K61:L61)</f>
        <v>854</v>
      </c>
      <c r="K61" s="226">
        <v>854</v>
      </c>
      <c r="L61" s="213" t="s">
        <v>609</v>
      </c>
    </row>
    <row r="62" spans="1:12" ht="33">
      <c r="A62" s="152">
        <v>4260</v>
      </c>
      <c r="B62" s="142" t="s">
        <v>121</v>
      </c>
      <c r="C62" s="208" t="s">
        <v>603</v>
      </c>
      <c r="D62" s="226">
        <f>SUM(D64:D71)</f>
        <v>157654.80060000002</v>
      </c>
      <c r="E62" s="226">
        <f>SUM(E64:E71)</f>
        <v>157654.80060000002</v>
      </c>
      <c r="F62" s="213" t="s">
        <v>609</v>
      </c>
      <c r="G62" s="226">
        <f>SUM(G64:G71)</f>
        <v>153711.5901</v>
      </c>
      <c r="H62" s="226">
        <f>SUM(H64:H71)</f>
        <v>153711.5901</v>
      </c>
      <c r="I62" s="213" t="s">
        <v>609</v>
      </c>
      <c r="J62" s="226">
        <f>SUM(J64:J71)</f>
        <v>145319.35600000003</v>
      </c>
      <c r="K62" s="226">
        <f>SUM(K64:K71)</f>
        <v>145319.35600000003</v>
      </c>
      <c r="L62" s="213" t="s">
        <v>609</v>
      </c>
    </row>
    <row r="63" spans="1:12" ht="12.75">
      <c r="A63" s="152"/>
      <c r="B63" s="205" t="s">
        <v>320</v>
      </c>
      <c r="C63" s="208"/>
      <c r="D63" s="226"/>
      <c r="E63" s="226"/>
      <c r="F63" s="213"/>
      <c r="G63" s="226"/>
      <c r="H63" s="226"/>
      <c r="I63" s="213"/>
      <c r="J63" s="226"/>
      <c r="K63" s="226"/>
      <c r="L63" s="213"/>
    </row>
    <row r="64" spans="1:12" ht="12.75">
      <c r="A64" s="152">
        <v>4261</v>
      </c>
      <c r="B64" s="140" t="s">
        <v>220</v>
      </c>
      <c r="C64" s="141" t="s">
        <v>577</v>
      </c>
      <c r="D64" s="165">
        <f aca="true" t="shared" si="10" ref="D64:D71">SUM(E64:F64)</f>
        <v>10014.5001</v>
      </c>
      <c r="E64" s="226">
        <v>10014.5001</v>
      </c>
      <c r="F64" s="213" t="s">
        <v>609</v>
      </c>
      <c r="G64" s="165">
        <f aca="true" t="shared" si="11" ref="G64:G71">SUM(H64:I64)</f>
        <v>13354.99</v>
      </c>
      <c r="H64" s="226">
        <v>13354.99</v>
      </c>
      <c r="I64" s="213" t="s">
        <v>609</v>
      </c>
      <c r="J64" s="165">
        <f aca="true" t="shared" si="12" ref="J64:J71">SUM(K64:L64)</f>
        <v>10952.646</v>
      </c>
      <c r="K64" s="226">
        <v>10952.646</v>
      </c>
      <c r="L64" s="213" t="s">
        <v>609</v>
      </c>
    </row>
    <row r="65" spans="1:12" ht="12.75">
      <c r="A65" s="152">
        <v>4262</v>
      </c>
      <c r="B65" s="140" t="s">
        <v>221</v>
      </c>
      <c r="C65" s="141" t="s">
        <v>578</v>
      </c>
      <c r="D65" s="165">
        <f t="shared" si="10"/>
        <v>0.0001</v>
      </c>
      <c r="E65" s="226">
        <v>0.0001</v>
      </c>
      <c r="F65" s="213" t="s">
        <v>609</v>
      </c>
      <c r="G65" s="165">
        <f t="shared" si="11"/>
        <v>1900</v>
      </c>
      <c r="H65" s="226">
        <v>1900</v>
      </c>
      <c r="I65" s="213" t="s">
        <v>609</v>
      </c>
      <c r="J65" s="165">
        <f t="shared" si="12"/>
        <v>1900</v>
      </c>
      <c r="K65" s="226">
        <v>1900</v>
      </c>
      <c r="L65" s="213" t="s">
        <v>609</v>
      </c>
    </row>
    <row r="66" spans="1:12" ht="24">
      <c r="A66" s="152">
        <v>4263</v>
      </c>
      <c r="B66" s="140" t="s">
        <v>486</v>
      </c>
      <c r="C66" s="141" t="s">
        <v>579</v>
      </c>
      <c r="D66" s="165">
        <f t="shared" si="10"/>
        <v>0.0002</v>
      </c>
      <c r="E66" s="226">
        <v>0.0002</v>
      </c>
      <c r="F66" s="213" t="s">
        <v>609</v>
      </c>
      <c r="G66" s="165">
        <f t="shared" si="11"/>
        <v>0</v>
      </c>
      <c r="H66" s="226">
        <v>0</v>
      </c>
      <c r="I66" s="213" t="s">
        <v>609</v>
      </c>
      <c r="J66" s="165">
        <f t="shared" si="12"/>
        <v>0</v>
      </c>
      <c r="K66" s="226">
        <v>0</v>
      </c>
      <c r="L66" s="213" t="s">
        <v>609</v>
      </c>
    </row>
    <row r="67" spans="1:12" ht="12.75">
      <c r="A67" s="152">
        <v>4264</v>
      </c>
      <c r="B67" s="140" t="s">
        <v>222</v>
      </c>
      <c r="C67" s="141" t="s">
        <v>580</v>
      </c>
      <c r="D67" s="165">
        <f t="shared" si="10"/>
        <v>117840.3</v>
      </c>
      <c r="E67" s="226">
        <v>117840.3</v>
      </c>
      <c r="F67" s="213" t="s">
        <v>609</v>
      </c>
      <c r="G67" s="165">
        <f t="shared" si="11"/>
        <v>104115.6</v>
      </c>
      <c r="H67" s="226">
        <v>104115.6</v>
      </c>
      <c r="I67" s="213" t="s">
        <v>609</v>
      </c>
      <c r="J67" s="165">
        <f t="shared" si="12"/>
        <v>98984.255</v>
      </c>
      <c r="K67" s="226">
        <v>98984.255</v>
      </c>
      <c r="L67" s="213" t="s">
        <v>609</v>
      </c>
    </row>
    <row r="68" spans="1:12" ht="24">
      <c r="A68" s="152">
        <v>4265</v>
      </c>
      <c r="B68" s="145" t="s">
        <v>223</v>
      </c>
      <c r="C68" s="141" t="s">
        <v>581</v>
      </c>
      <c r="D68" s="165">
        <f t="shared" si="10"/>
        <v>0</v>
      </c>
      <c r="E68" s="226">
        <v>0</v>
      </c>
      <c r="F68" s="213" t="s">
        <v>609</v>
      </c>
      <c r="G68" s="165">
        <f t="shared" si="11"/>
        <v>0</v>
      </c>
      <c r="H68" s="226">
        <v>0</v>
      </c>
      <c r="I68" s="213" t="s">
        <v>609</v>
      </c>
      <c r="J68" s="165">
        <f t="shared" si="12"/>
        <v>0</v>
      </c>
      <c r="K68" s="226">
        <v>0</v>
      </c>
      <c r="L68" s="213" t="s">
        <v>609</v>
      </c>
    </row>
    <row r="69" spans="1:12" ht="12.75">
      <c r="A69" s="152">
        <v>4266</v>
      </c>
      <c r="B69" s="140" t="s">
        <v>225</v>
      </c>
      <c r="C69" s="141" t="s">
        <v>582</v>
      </c>
      <c r="D69" s="165">
        <f t="shared" si="10"/>
        <v>0</v>
      </c>
      <c r="E69" s="226">
        <v>0</v>
      </c>
      <c r="F69" s="213" t="s">
        <v>609</v>
      </c>
      <c r="G69" s="165">
        <f t="shared" si="11"/>
        <v>0</v>
      </c>
      <c r="H69" s="226">
        <v>0</v>
      </c>
      <c r="I69" s="213" t="s">
        <v>609</v>
      </c>
      <c r="J69" s="165">
        <f t="shared" si="12"/>
        <v>0</v>
      </c>
      <c r="K69" s="226">
        <v>0</v>
      </c>
      <c r="L69" s="213" t="s">
        <v>609</v>
      </c>
    </row>
    <row r="70" spans="1:12" ht="12.75">
      <c r="A70" s="152">
        <v>4267</v>
      </c>
      <c r="B70" s="140" t="s">
        <v>226</v>
      </c>
      <c r="C70" s="141" t="s">
        <v>583</v>
      </c>
      <c r="D70" s="165">
        <f t="shared" si="10"/>
        <v>0</v>
      </c>
      <c r="E70" s="226">
        <v>0</v>
      </c>
      <c r="F70" s="213" t="s">
        <v>609</v>
      </c>
      <c r="G70" s="165">
        <f t="shared" si="11"/>
        <v>0</v>
      </c>
      <c r="H70" s="226">
        <v>0</v>
      </c>
      <c r="I70" s="213" t="s">
        <v>609</v>
      </c>
      <c r="J70" s="165">
        <f t="shared" si="12"/>
        <v>0</v>
      </c>
      <c r="K70" s="226">
        <v>0</v>
      </c>
      <c r="L70" s="213" t="s">
        <v>609</v>
      </c>
    </row>
    <row r="71" spans="1:12" ht="12.75">
      <c r="A71" s="152">
        <v>4268</v>
      </c>
      <c r="B71" s="140" t="s">
        <v>227</v>
      </c>
      <c r="C71" s="141" t="s">
        <v>584</v>
      </c>
      <c r="D71" s="165">
        <f t="shared" si="10"/>
        <v>29800.0002</v>
      </c>
      <c r="E71" s="226">
        <v>29800.0002</v>
      </c>
      <c r="F71" s="213" t="s">
        <v>609</v>
      </c>
      <c r="G71" s="165">
        <f t="shared" si="11"/>
        <v>34341.0001</v>
      </c>
      <c r="H71" s="226">
        <v>34341.0001</v>
      </c>
      <c r="I71" s="213" t="s">
        <v>609</v>
      </c>
      <c r="J71" s="165">
        <f t="shared" si="12"/>
        <v>33482.455</v>
      </c>
      <c r="K71" s="226">
        <v>33482.455</v>
      </c>
      <c r="L71" s="213" t="s">
        <v>609</v>
      </c>
    </row>
    <row r="72" spans="1:12" ht="11.25" customHeight="1">
      <c r="A72" s="152">
        <v>4300</v>
      </c>
      <c r="B72" s="142" t="s">
        <v>675</v>
      </c>
      <c r="C72" s="208" t="s">
        <v>603</v>
      </c>
      <c r="D72" s="226">
        <f>SUM(D74,D78,D82)</f>
        <v>0</v>
      </c>
      <c r="E72" s="226">
        <f>SUM(E74,E78,E82)</f>
        <v>0</v>
      </c>
      <c r="F72" s="213" t="s">
        <v>609</v>
      </c>
      <c r="G72" s="226">
        <f>SUM(G74,G78,G82)</f>
        <v>0</v>
      </c>
      <c r="H72" s="226">
        <f>SUM(H74,H78,H82)</f>
        <v>0</v>
      </c>
      <c r="I72" s="213" t="s">
        <v>609</v>
      </c>
      <c r="J72" s="226">
        <f>SUM(J74,J78,J82)</f>
        <v>0</v>
      </c>
      <c r="K72" s="226">
        <f>SUM(K74,K78,K82)</f>
        <v>0</v>
      </c>
      <c r="L72" s="213" t="s">
        <v>609</v>
      </c>
    </row>
    <row r="73" spans="1:12" ht="12.75">
      <c r="A73" s="152"/>
      <c r="B73" s="205" t="s">
        <v>322</v>
      </c>
      <c r="C73" s="204"/>
      <c r="D73" s="226"/>
      <c r="E73" s="226"/>
      <c r="F73" s="226"/>
      <c r="G73" s="226"/>
      <c r="H73" s="226"/>
      <c r="I73" s="226"/>
      <c r="J73" s="226"/>
      <c r="K73" s="226"/>
      <c r="L73" s="226"/>
    </row>
    <row r="74" spans="1:12" ht="12.75">
      <c r="A74" s="152">
        <v>4310</v>
      </c>
      <c r="B74" s="142" t="s">
        <v>676</v>
      </c>
      <c r="C74" s="208" t="s">
        <v>603</v>
      </c>
      <c r="D74" s="226">
        <f>SUM(D76:D77)</f>
        <v>0</v>
      </c>
      <c r="E74" s="226">
        <f aca="true" t="shared" si="13" ref="E74:K74">SUM(E76:E77)</f>
        <v>0</v>
      </c>
      <c r="F74" s="226" t="s">
        <v>610</v>
      </c>
      <c r="G74" s="226">
        <f t="shared" si="13"/>
        <v>0</v>
      </c>
      <c r="H74" s="226">
        <f t="shared" si="13"/>
        <v>0</v>
      </c>
      <c r="I74" s="226" t="s">
        <v>610</v>
      </c>
      <c r="J74" s="226">
        <f t="shared" si="13"/>
        <v>0</v>
      </c>
      <c r="K74" s="226">
        <f t="shared" si="13"/>
        <v>0</v>
      </c>
      <c r="L74" s="226" t="s">
        <v>610</v>
      </c>
    </row>
    <row r="75" spans="1:12" ht="12.75">
      <c r="A75" s="152"/>
      <c r="B75" s="205" t="s">
        <v>320</v>
      </c>
      <c r="C75" s="208"/>
      <c r="D75" s="226"/>
      <c r="E75" s="226"/>
      <c r="F75" s="213"/>
      <c r="G75" s="226"/>
      <c r="H75" s="226"/>
      <c r="I75" s="213"/>
      <c r="J75" s="226"/>
      <c r="K75" s="226"/>
      <c r="L75" s="213"/>
    </row>
    <row r="76" spans="1:12" ht="12.75">
      <c r="A76" s="152">
        <v>4311</v>
      </c>
      <c r="B76" s="140" t="s">
        <v>301</v>
      </c>
      <c r="C76" s="141" t="s">
        <v>585</v>
      </c>
      <c r="D76" s="165">
        <f>SUM(E76:F76)</f>
        <v>0</v>
      </c>
      <c r="E76" s="226">
        <v>0</v>
      </c>
      <c r="F76" s="213" t="s">
        <v>609</v>
      </c>
      <c r="G76" s="165">
        <f>SUM(H76:I76)</f>
        <v>0</v>
      </c>
      <c r="H76" s="226">
        <v>0</v>
      </c>
      <c r="I76" s="213" t="s">
        <v>609</v>
      </c>
      <c r="J76" s="165">
        <f>SUM(K76:L76)</f>
        <v>0</v>
      </c>
      <c r="K76" s="226">
        <v>0</v>
      </c>
      <c r="L76" s="213" t="s">
        <v>609</v>
      </c>
    </row>
    <row r="77" spans="1:12" ht="12.75">
      <c r="A77" s="152">
        <v>4312</v>
      </c>
      <c r="B77" s="140" t="s">
        <v>302</v>
      </c>
      <c r="C77" s="141" t="s">
        <v>586</v>
      </c>
      <c r="D77" s="165">
        <f>SUM(E77:F77)</f>
        <v>0</v>
      </c>
      <c r="E77" s="226">
        <v>0</v>
      </c>
      <c r="F77" s="213" t="s">
        <v>609</v>
      </c>
      <c r="G77" s="165">
        <f>SUM(H77:I77)</f>
        <v>0</v>
      </c>
      <c r="H77" s="226">
        <v>0</v>
      </c>
      <c r="I77" s="213" t="s">
        <v>609</v>
      </c>
      <c r="J77" s="165">
        <f>SUM(K77:L77)</f>
        <v>0</v>
      </c>
      <c r="K77" s="226">
        <v>0</v>
      </c>
      <c r="L77" s="213" t="s">
        <v>609</v>
      </c>
    </row>
    <row r="78" spans="1:12" ht="12.75">
      <c r="A78" s="152">
        <v>4320</v>
      </c>
      <c r="B78" s="142" t="s">
        <v>677</v>
      </c>
      <c r="C78" s="208" t="s">
        <v>603</v>
      </c>
      <c r="D78" s="226">
        <f>SUM(D80:D81)</f>
        <v>0</v>
      </c>
      <c r="E78" s="226">
        <f aca="true" t="shared" si="14" ref="E78:K78">SUM(E80:E81)</f>
        <v>0</v>
      </c>
      <c r="F78" s="226" t="s">
        <v>610</v>
      </c>
      <c r="G78" s="226">
        <f t="shared" si="14"/>
        <v>0</v>
      </c>
      <c r="H78" s="226">
        <f t="shared" si="14"/>
        <v>0</v>
      </c>
      <c r="I78" s="226" t="s">
        <v>610</v>
      </c>
      <c r="J78" s="226">
        <f t="shared" si="14"/>
        <v>0</v>
      </c>
      <c r="K78" s="226">
        <f t="shared" si="14"/>
        <v>0</v>
      </c>
      <c r="L78" s="226" t="s">
        <v>610</v>
      </c>
    </row>
    <row r="79" spans="1:12" ht="12.75">
      <c r="A79" s="152"/>
      <c r="B79" s="205" t="s">
        <v>320</v>
      </c>
      <c r="C79" s="208"/>
      <c r="D79" s="226"/>
      <c r="E79" s="226"/>
      <c r="F79" s="213"/>
      <c r="G79" s="226"/>
      <c r="H79" s="226"/>
      <c r="I79" s="213"/>
      <c r="J79" s="226"/>
      <c r="K79" s="226"/>
      <c r="L79" s="213"/>
    </row>
    <row r="80" spans="1:12" ht="15.75" customHeight="1">
      <c r="A80" s="152">
        <v>4321</v>
      </c>
      <c r="B80" s="140" t="s">
        <v>303</v>
      </c>
      <c r="C80" s="141" t="s">
        <v>587</v>
      </c>
      <c r="D80" s="165">
        <f>SUM(E80:F80)</f>
        <v>0</v>
      </c>
      <c r="E80" s="226">
        <v>0</v>
      </c>
      <c r="F80" s="213" t="s">
        <v>609</v>
      </c>
      <c r="G80" s="165">
        <f>SUM(H80:I80)</f>
        <v>0</v>
      </c>
      <c r="H80" s="226">
        <v>0</v>
      </c>
      <c r="I80" s="213" t="s">
        <v>609</v>
      </c>
      <c r="J80" s="165">
        <f>SUM(K80:L80)</f>
        <v>0</v>
      </c>
      <c r="K80" s="226">
        <v>0</v>
      </c>
      <c r="L80" s="213" t="s">
        <v>609</v>
      </c>
    </row>
    <row r="81" spans="1:12" ht="12.75">
      <c r="A81" s="152">
        <v>4322</v>
      </c>
      <c r="B81" s="140" t="s">
        <v>304</v>
      </c>
      <c r="C81" s="141" t="s">
        <v>588</v>
      </c>
      <c r="D81" s="165">
        <f>SUM(E81:F81)</f>
        <v>0</v>
      </c>
      <c r="E81" s="226">
        <v>0</v>
      </c>
      <c r="F81" s="213" t="s">
        <v>609</v>
      </c>
      <c r="G81" s="165">
        <f>SUM(H81:I81)</f>
        <v>0</v>
      </c>
      <c r="H81" s="226">
        <v>0</v>
      </c>
      <c r="I81" s="213" t="s">
        <v>609</v>
      </c>
      <c r="J81" s="165">
        <f>SUM(K81:L81)</f>
        <v>0</v>
      </c>
      <c r="K81" s="226">
        <v>0</v>
      </c>
      <c r="L81" s="213" t="s">
        <v>609</v>
      </c>
    </row>
    <row r="82" spans="1:12" ht="22.5">
      <c r="A82" s="152">
        <v>4330</v>
      </c>
      <c r="B82" s="142" t="s">
        <v>678</v>
      </c>
      <c r="C82" s="208" t="s">
        <v>603</v>
      </c>
      <c r="D82" s="226">
        <f>SUM(D84:D86)</f>
        <v>0</v>
      </c>
      <c r="E82" s="226">
        <f>SUM(E84:E86)</f>
        <v>0</v>
      </c>
      <c r="F82" s="213" t="s">
        <v>609</v>
      </c>
      <c r="G82" s="226">
        <f>SUM(G84:G86)</f>
        <v>0</v>
      </c>
      <c r="H82" s="226">
        <f>SUM(H84:H86)</f>
        <v>0</v>
      </c>
      <c r="I82" s="213" t="s">
        <v>609</v>
      </c>
      <c r="J82" s="226">
        <f>SUM(J84:J86)</f>
        <v>0</v>
      </c>
      <c r="K82" s="226">
        <f>SUM(K84:K86)</f>
        <v>0</v>
      </c>
      <c r="L82" s="213" t="s">
        <v>609</v>
      </c>
    </row>
    <row r="83" spans="1:12" ht="12.75">
      <c r="A83" s="152"/>
      <c r="B83" s="205" t="s">
        <v>320</v>
      </c>
      <c r="C83" s="208"/>
      <c r="D83" s="226"/>
      <c r="E83" s="226"/>
      <c r="F83" s="213"/>
      <c r="G83" s="226"/>
      <c r="H83" s="226"/>
      <c r="I83" s="213"/>
      <c r="J83" s="226"/>
      <c r="K83" s="226"/>
      <c r="L83" s="213"/>
    </row>
    <row r="84" spans="1:12" ht="24">
      <c r="A84" s="152">
        <v>4331</v>
      </c>
      <c r="B84" s="140" t="s">
        <v>307</v>
      </c>
      <c r="C84" s="141" t="s">
        <v>589</v>
      </c>
      <c r="D84" s="165">
        <f>SUM(E84:F84)</f>
        <v>0</v>
      </c>
      <c r="E84" s="226">
        <v>0</v>
      </c>
      <c r="F84" s="213" t="s">
        <v>609</v>
      </c>
      <c r="G84" s="165">
        <f>SUM(H84:I84)</f>
        <v>0</v>
      </c>
      <c r="H84" s="226">
        <v>0</v>
      </c>
      <c r="I84" s="213" t="s">
        <v>609</v>
      </c>
      <c r="J84" s="165">
        <f>SUM(K84:L84)</f>
        <v>0</v>
      </c>
      <c r="K84" s="226">
        <v>0</v>
      </c>
      <c r="L84" s="213" t="s">
        <v>609</v>
      </c>
    </row>
    <row r="85" spans="1:12" ht="12.75">
      <c r="A85" s="152">
        <v>4332</v>
      </c>
      <c r="B85" s="140" t="s">
        <v>308</v>
      </c>
      <c r="C85" s="141" t="s">
        <v>590</v>
      </c>
      <c r="D85" s="165">
        <f>SUM(E85:F85)</f>
        <v>0</v>
      </c>
      <c r="E85" s="226">
        <v>0</v>
      </c>
      <c r="F85" s="213" t="s">
        <v>609</v>
      </c>
      <c r="G85" s="165">
        <f>SUM(H85:I85)</f>
        <v>0</v>
      </c>
      <c r="H85" s="226">
        <v>0</v>
      </c>
      <c r="I85" s="213" t="s">
        <v>609</v>
      </c>
      <c r="J85" s="165">
        <f>SUM(K85:L85)</f>
        <v>0</v>
      </c>
      <c r="K85" s="226">
        <v>0</v>
      </c>
      <c r="L85" s="213" t="s">
        <v>609</v>
      </c>
    </row>
    <row r="86" spans="1:12" ht="12.75">
      <c r="A86" s="152">
        <v>4333</v>
      </c>
      <c r="B86" s="140" t="s">
        <v>309</v>
      </c>
      <c r="C86" s="141" t="s">
        <v>591</v>
      </c>
      <c r="D86" s="165">
        <f>SUM(E86:F86)</f>
        <v>0</v>
      </c>
      <c r="E86" s="226">
        <v>0</v>
      </c>
      <c r="F86" s="213" t="s">
        <v>609</v>
      </c>
      <c r="G86" s="165">
        <f>SUM(H86:I86)</f>
        <v>0</v>
      </c>
      <c r="H86" s="226">
        <v>0</v>
      </c>
      <c r="I86" s="213" t="s">
        <v>609</v>
      </c>
      <c r="J86" s="165">
        <f>SUM(K86:L86)</f>
        <v>0</v>
      </c>
      <c r="K86" s="226">
        <v>0</v>
      </c>
      <c r="L86" s="213" t="s">
        <v>609</v>
      </c>
    </row>
    <row r="87" spans="1:12" ht="12.75">
      <c r="A87" s="152">
        <v>4400</v>
      </c>
      <c r="B87" s="140" t="s">
        <v>679</v>
      </c>
      <c r="C87" s="208" t="s">
        <v>603</v>
      </c>
      <c r="D87" s="226">
        <f>SUM(D89,D93)</f>
        <v>1080275.1</v>
      </c>
      <c r="E87" s="226">
        <f>SUM(E89,E93)</f>
        <v>1080275.1</v>
      </c>
      <c r="F87" s="213" t="s">
        <v>609</v>
      </c>
      <c r="G87" s="226">
        <f>SUM(G89,G93)</f>
        <v>1113140.9</v>
      </c>
      <c r="H87" s="226">
        <f>SUM(H89,H93)</f>
        <v>1113140.9</v>
      </c>
      <c r="I87" s="213" t="s">
        <v>609</v>
      </c>
      <c r="J87" s="226">
        <f>SUM(J89,J93)</f>
        <v>1094979.014</v>
      </c>
      <c r="K87" s="226">
        <f>SUM(K89,K93)</f>
        <v>1094979.014</v>
      </c>
      <c r="L87" s="213" t="s">
        <v>609</v>
      </c>
    </row>
    <row r="88" spans="1:12" ht="12.75">
      <c r="A88" s="152"/>
      <c r="B88" s="205" t="s">
        <v>322</v>
      </c>
      <c r="C88" s="204"/>
      <c r="D88" s="226"/>
      <c r="E88" s="226"/>
      <c r="F88" s="226"/>
      <c r="G88" s="226"/>
      <c r="H88" s="226"/>
      <c r="I88" s="226"/>
      <c r="J88" s="226"/>
      <c r="K88" s="226"/>
      <c r="L88" s="226"/>
    </row>
    <row r="89" spans="1:12" ht="24">
      <c r="A89" s="152">
        <v>4410</v>
      </c>
      <c r="B89" s="142" t="s">
        <v>680</v>
      </c>
      <c r="C89" s="208" t="s">
        <v>603</v>
      </c>
      <c r="D89" s="226">
        <f>SUM(D91:D92)</f>
        <v>1055275.1</v>
      </c>
      <c r="E89" s="226">
        <f aca="true" t="shared" si="15" ref="E89:K89">SUM(E91:E92)</f>
        <v>1055275.1</v>
      </c>
      <c r="F89" s="226" t="s">
        <v>610</v>
      </c>
      <c r="G89" s="226">
        <f t="shared" si="15"/>
        <v>1113140.9</v>
      </c>
      <c r="H89" s="226">
        <f t="shared" si="15"/>
        <v>1113140.9</v>
      </c>
      <c r="I89" s="226" t="s">
        <v>610</v>
      </c>
      <c r="J89" s="226">
        <f t="shared" si="15"/>
        <v>1094979.014</v>
      </c>
      <c r="K89" s="226">
        <f t="shared" si="15"/>
        <v>1094979.014</v>
      </c>
      <c r="L89" s="226" t="s">
        <v>610</v>
      </c>
    </row>
    <row r="90" spans="1:12" ht="12.75">
      <c r="A90" s="152"/>
      <c r="B90" s="205" t="s">
        <v>320</v>
      </c>
      <c r="C90" s="208"/>
      <c r="D90" s="226"/>
      <c r="E90" s="226"/>
      <c r="F90" s="213"/>
      <c r="G90" s="226"/>
      <c r="H90" s="226"/>
      <c r="I90" s="213"/>
      <c r="J90" s="226"/>
      <c r="K90" s="226"/>
      <c r="L90" s="213"/>
    </row>
    <row r="91" spans="1:12" ht="24">
      <c r="A91" s="152">
        <v>4411</v>
      </c>
      <c r="B91" s="140" t="s">
        <v>311</v>
      </c>
      <c r="C91" s="141" t="s">
        <v>592</v>
      </c>
      <c r="D91" s="165">
        <f>SUM(E91:F91)</f>
        <v>1055275.1</v>
      </c>
      <c r="E91" s="226">
        <v>1055275.1</v>
      </c>
      <c r="F91" s="213" t="s">
        <v>609</v>
      </c>
      <c r="G91" s="165">
        <f>SUM(H91:I91)</f>
        <v>1113140.9</v>
      </c>
      <c r="H91" s="226">
        <v>1113140.9</v>
      </c>
      <c r="I91" s="213" t="s">
        <v>609</v>
      </c>
      <c r="J91" s="165">
        <f>SUM(K91:L91)</f>
        <v>1094979.014</v>
      </c>
      <c r="K91" s="226">
        <v>1094979.014</v>
      </c>
      <c r="L91" s="213" t="s">
        <v>609</v>
      </c>
    </row>
    <row r="92" spans="1:12" ht="24">
      <c r="A92" s="152">
        <v>4412</v>
      </c>
      <c r="B92" s="140" t="s">
        <v>315</v>
      </c>
      <c r="C92" s="141" t="s">
        <v>593</v>
      </c>
      <c r="D92" s="165">
        <f>SUM(E92:F92)</f>
        <v>0</v>
      </c>
      <c r="E92" s="226">
        <v>0</v>
      </c>
      <c r="F92" s="213" t="s">
        <v>609</v>
      </c>
      <c r="G92" s="165">
        <f>SUM(H92:I92)</f>
        <v>0</v>
      </c>
      <c r="H92" s="226">
        <v>0</v>
      </c>
      <c r="I92" s="213" t="s">
        <v>609</v>
      </c>
      <c r="J92" s="165">
        <f>SUM(K92:L92)</f>
        <v>0</v>
      </c>
      <c r="K92" s="226">
        <v>0</v>
      </c>
      <c r="L92" s="213" t="s">
        <v>609</v>
      </c>
    </row>
    <row r="93" spans="1:12" ht="24">
      <c r="A93" s="152">
        <v>4420</v>
      </c>
      <c r="B93" s="142" t="s">
        <v>681</v>
      </c>
      <c r="C93" s="208" t="s">
        <v>603</v>
      </c>
      <c r="D93" s="226">
        <f>SUM(D95:D96)</f>
        <v>25000</v>
      </c>
      <c r="E93" s="226">
        <f aca="true" t="shared" si="16" ref="E93:K93">SUM(E95:E96)</f>
        <v>25000</v>
      </c>
      <c r="F93" s="226" t="s">
        <v>610</v>
      </c>
      <c r="G93" s="226">
        <f t="shared" si="16"/>
        <v>0</v>
      </c>
      <c r="H93" s="226">
        <f t="shared" si="16"/>
        <v>0</v>
      </c>
      <c r="I93" s="226" t="s">
        <v>610</v>
      </c>
      <c r="J93" s="226">
        <f t="shared" si="16"/>
        <v>0</v>
      </c>
      <c r="K93" s="226">
        <f t="shared" si="16"/>
        <v>0</v>
      </c>
      <c r="L93" s="226" t="s">
        <v>610</v>
      </c>
    </row>
    <row r="94" spans="1:12" ht="12.75">
      <c r="A94" s="152"/>
      <c r="B94" s="205" t="s">
        <v>320</v>
      </c>
      <c r="C94" s="208"/>
      <c r="D94" s="226"/>
      <c r="E94" s="226"/>
      <c r="F94" s="213"/>
      <c r="G94" s="226"/>
      <c r="H94" s="226"/>
      <c r="I94" s="213"/>
      <c r="J94" s="226"/>
      <c r="K94" s="226"/>
      <c r="L94" s="213"/>
    </row>
    <row r="95" spans="1:12" ht="24">
      <c r="A95" s="152">
        <v>4421</v>
      </c>
      <c r="B95" s="140" t="s">
        <v>275</v>
      </c>
      <c r="C95" s="141" t="s">
        <v>594</v>
      </c>
      <c r="D95" s="165">
        <f>SUM(E95:F95)</f>
        <v>25000</v>
      </c>
      <c r="E95" s="226">
        <v>25000</v>
      </c>
      <c r="F95" s="213" t="s">
        <v>609</v>
      </c>
      <c r="G95" s="165">
        <f>SUM(H95:I95)</f>
        <v>0</v>
      </c>
      <c r="H95" s="226">
        <v>0</v>
      </c>
      <c r="I95" s="213" t="s">
        <v>609</v>
      </c>
      <c r="J95" s="165">
        <f>SUM(K95:L95)</f>
        <v>0</v>
      </c>
      <c r="K95" s="226">
        <v>0</v>
      </c>
      <c r="L95" s="213" t="s">
        <v>609</v>
      </c>
    </row>
    <row r="96" spans="1:12" ht="24">
      <c r="A96" s="152">
        <v>4422</v>
      </c>
      <c r="B96" s="140" t="s">
        <v>399</v>
      </c>
      <c r="C96" s="141" t="s">
        <v>595</v>
      </c>
      <c r="D96" s="165">
        <f>SUM(E96:F96)</f>
        <v>0</v>
      </c>
      <c r="E96" s="226">
        <v>0</v>
      </c>
      <c r="F96" s="213" t="s">
        <v>609</v>
      </c>
      <c r="G96" s="165">
        <f>SUM(H96:I96)</f>
        <v>0</v>
      </c>
      <c r="H96" s="226">
        <v>0</v>
      </c>
      <c r="I96" s="213" t="s">
        <v>609</v>
      </c>
      <c r="J96" s="165">
        <f>SUM(K96:L96)</f>
        <v>0</v>
      </c>
      <c r="K96" s="226">
        <v>0</v>
      </c>
      <c r="L96" s="213" t="s">
        <v>609</v>
      </c>
    </row>
    <row r="97" spans="1:12" ht="22.5">
      <c r="A97" s="152">
        <v>4500</v>
      </c>
      <c r="B97" s="145" t="s">
        <v>682</v>
      </c>
      <c r="C97" s="208" t="s">
        <v>603</v>
      </c>
      <c r="D97" s="226">
        <f>SUM(D99,D103,D107,D118)</f>
        <v>0.0003</v>
      </c>
      <c r="E97" s="226">
        <f>SUM(E99,E103,E107,E118)</f>
        <v>0.0003</v>
      </c>
      <c r="F97" s="213" t="s">
        <v>609</v>
      </c>
      <c r="G97" s="226">
        <f>SUM(G99,G103,G107,G118)</f>
        <v>13100.0002</v>
      </c>
      <c r="H97" s="226">
        <f>SUM(H99,H103,H107,H118)</f>
        <v>13100.0002</v>
      </c>
      <c r="I97" s="213" t="s">
        <v>609</v>
      </c>
      <c r="J97" s="226">
        <f>SUM(J99,J103,J107,J118)</f>
        <v>13100</v>
      </c>
      <c r="K97" s="226">
        <f>SUM(K99,K103,K107,K118)</f>
        <v>13100</v>
      </c>
      <c r="L97" s="213" t="s">
        <v>609</v>
      </c>
    </row>
    <row r="98" spans="1:12" ht="12.75">
      <c r="A98" s="152"/>
      <c r="B98" s="205" t="s">
        <v>322</v>
      </c>
      <c r="C98" s="204"/>
      <c r="D98" s="226"/>
      <c r="E98" s="226"/>
      <c r="F98" s="226"/>
      <c r="G98" s="226"/>
      <c r="H98" s="226"/>
      <c r="I98" s="226"/>
      <c r="J98" s="226"/>
      <c r="K98" s="226"/>
      <c r="L98" s="226"/>
    </row>
    <row r="99" spans="1:12" ht="24">
      <c r="A99" s="152">
        <v>4510</v>
      </c>
      <c r="B99" s="146" t="s">
        <v>683</v>
      </c>
      <c r="C99" s="208" t="s">
        <v>603</v>
      </c>
      <c r="D99" s="226">
        <f>SUM(D101:D102)</f>
        <v>0</v>
      </c>
      <c r="E99" s="226">
        <f>SUM(E101:E102)</f>
        <v>0</v>
      </c>
      <c r="F99" s="226" t="s">
        <v>610</v>
      </c>
      <c r="G99" s="226">
        <f>SUM(G101:G102)</f>
        <v>0</v>
      </c>
      <c r="H99" s="226">
        <f>SUM(H101:H102)</f>
        <v>0</v>
      </c>
      <c r="I99" s="226" t="s">
        <v>610</v>
      </c>
      <c r="J99" s="226">
        <f>SUM(J101:J102)</f>
        <v>0</v>
      </c>
      <c r="K99" s="226">
        <f>SUM(K101:K102)</f>
        <v>0</v>
      </c>
      <c r="L99" s="226" t="s">
        <v>610</v>
      </c>
    </row>
    <row r="100" spans="1:12" ht="12.75">
      <c r="A100" s="152"/>
      <c r="B100" s="205" t="s">
        <v>320</v>
      </c>
      <c r="C100" s="208"/>
      <c r="D100" s="226"/>
      <c r="E100" s="226"/>
      <c r="F100" s="213"/>
      <c r="G100" s="226"/>
      <c r="H100" s="226"/>
      <c r="I100" s="213"/>
      <c r="J100" s="226"/>
      <c r="K100" s="226"/>
      <c r="L100" s="213"/>
    </row>
    <row r="101" spans="1:12" ht="24">
      <c r="A101" s="152">
        <v>4511</v>
      </c>
      <c r="B101" s="147" t="s">
        <v>684</v>
      </c>
      <c r="C101" s="141" t="s">
        <v>596</v>
      </c>
      <c r="D101" s="165">
        <f>SUM(E101:F101)</f>
        <v>0</v>
      </c>
      <c r="E101" s="75">
        <v>0</v>
      </c>
      <c r="F101" s="213" t="s">
        <v>609</v>
      </c>
      <c r="G101" s="165">
        <f>SUM(H101:I101)</f>
        <v>0</v>
      </c>
      <c r="H101" s="226">
        <v>0</v>
      </c>
      <c r="I101" s="213" t="s">
        <v>609</v>
      </c>
      <c r="J101" s="165">
        <f>SUM(K101:L101)</f>
        <v>0</v>
      </c>
      <c r="K101" s="226">
        <v>0</v>
      </c>
      <c r="L101" s="213" t="s">
        <v>609</v>
      </c>
    </row>
    <row r="102" spans="1:12" ht="24">
      <c r="A102" s="152">
        <v>4512</v>
      </c>
      <c r="B102" s="140" t="s">
        <v>400</v>
      </c>
      <c r="C102" s="141" t="s">
        <v>597</v>
      </c>
      <c r="D102" s="165">
        <f>SUM(E102:F102)</f>
        <v>0</v>
      </c>
      <c r="E102" s="75">
        <v>0</v>
      </c>
      <c r="F102" s="213" t="s">
        <v>609</v>
      </c>
      <c r="G102" s="165">
        <f>SUM(I102:I102)</f>
        <v>0</v>
      </c>
      <c r="I102" s="213" t="s">
        <v>609</v>
      </c>
      <c r="J102" s="165">
        <f>SUM(L102:L102)</f>
        <v>0</v>
      </c>
      <c r="L102" s="213" t="s">
        <v>609</v>
      </c>
    </row>
    <row r="103" spans="1:12" ht="24">
      <c r="A103" s="152">
        <v>4520</v>
      </c>
      <c r="B103" s="146" t="s">
        <v>685</v>
      </c>
      <c r="C103" s="208" t="s">
        <v>603</v>
      </c>
      <c r="D103" s="226">
        <f>SUM(D105:D106)</f>
        <v>0</v>
      </c>
      <c r="E103" s="226">
        <f aca="true" t="shared" si="17" ref="E103:K103">SUM(E105:E106)</f>
        <v>0</v>
      </c>
      <c r="F103" s="226" t="s">
        <v>610</v>
      </c>
      <c r="G103" s="226">
        <f t="shared" si="17"/>
        <v>0</v>
      </c>
      <c r="H103" s="226">
        <f t="shared" si="17"/>
        <v>0</v>
      </c>
      <c r="I103" s="226" t="s">
        <v>610</v>
      </c>
      <c r="J103" s="226">
        <f t="shared" si="17"/>
        <v>0</v>
      </c>
      <c r="K103" s="226">
        <f t="shared" si="17"/>
        <v>0</v>
      </c>
      <c r="L103" s="226" t="s">
        <v>610</v>
      </c>
    </row>
    <row r="104" spans="1:12" ht="12.75">
      <c r="A104" s="152"/>
      <c r="B104" s="205" t="s">
        <v>320</v>
      </c>
      <c r="C104" s="208"/>
      <c r="D104" s="226"/>
      <c r="E104" s="226"/>
      <c r="F104" s="213"/>
      <c r="G104" s="226"/>
      <c r="H104" s="226"/>
      <c r="I104" s="213"/>
      <c r="J104" s="226"/>
      <c r="K104" s="226"/>
      <c r="L104" s="213"/>
    </row>
    <row r="105" spans="1:12" ht="30" customHeight="1">
      <c r="A105" s="152">
        <v>4521</v>
      </c>
      <c r="B105" s="140" t="s">
        <v>361</v>
      </c>
      <c r="C105" s="141" t="s">
        <v>598</v>
      </c>
      <c r="D105" s="165">
        <f>SUM(E105:F105)</f>
        <v>0</v>
      </c>
      <c r="E105" s="226">
        <v>0</v>
      </c>
      <c r="F105" s="213" t="s">
        <v>609</v>
      </c>
      <c r="G105" s="165">
        <f>SUM(H105:I105)</f>
        <v>0</v>
      </c>
      <c r="H105" s="226">
        <v>0</v>
      </c>
      <c r="I105" s="213" t="s">
        <v>609</v>
      </c>
      <c r="J105" s="165">
        <f>SUM(K105:L105)</f>
        <v>0</v>
      </c>
      <c r="K105" s="226">
        <v>0</v>
      </c>
      <c r="L105" s="213" t="s">
        <v>609</v>
      </c>
    </row>
    <row r="106" spans="1:12" ht="24">
      <c r="A106" s="152">
        <v>4522</v>
      </c>
      <c r="B106" s="140" t="s">
        <v>373</v>
      </c>
      <c r="C106" s="141" t="s">
        <v>599</v>
      </c>
      <c r="D106" s="165">
        <f>SUM(E106:F106)</f>
        <v>0</v>
      </c>
      <c r="E106" s="372">
        <v>0</v>
      </c>
      <c r="F106" s="213" t="s">
        <v>609</v>
      </c>
      <c r="G106" s="165">
        <f>SUM(H106:I106)</f>
        <v>0</v>
      </c>
      <c r="H106" s="372">
        <v>0</v>
      </c>
      <c r="I106" s="213" t="s">
        <v>609</v>
      </c>
      <c r="J106" s="165">
        <f>SUM(K106:L106)</f>
        <v>0</v>
      </c>
      <c r="K106" s="372">
        <v>0</v>
      </c>
      <c r="L106" s="213" t="s">
        <v>609</v>
      </c>
    </row>
    <row r="107" spans="1:12" ht="38.25" customHeight="1">
      <c r="A107" s="152">
        <v>4530</v>
      </c>
      <c r="B107" s="146" t="s">
        <v>686</v>
      </c>
      <c r="C107" s="208" t="s">
        <v>603</v>
      </c>
      <c r="D107" s="226">
        <f>SUM(D109:D111)</f>
        <v>0.0003</v>
      </c>
      <c r="E107" s="226">
        <f>SUM(E109:E111)</f>
        <v>0.0003</v>
      </c>
      <c r="F107" s="213" t="s">
        <v>609</v>
      </c>
      <c r="G107" s="226">
        <f>SUM(G109:G111)</f>
        <v>13100.0002</v>
      </c>
      <c r="H107" s="226">
        <f>SUM(H109:H111)</f>
        <v>13100.0002</v>
      </c>
      <c r="I107" s="213" t="s">
        <v>609</v>
      </c>
      <c r="J107" s="226">
        <f>SUM(J109:J111)</f>
        <v>13100</v>
      </c>
      <c r="K107" s="226">
        <f>SUM(K109:K111)</f>
        <v>13100</v>
      </c>
      <c r="L107" s="213" t="s">
        <v>609</v>
      </c>
    </row>
    <row r="108" spans="1:12" ht="12.75">
      <c r="A108" s="152"/>
      <c r="B108" s="205" t="s">
        <v>320</v>
      </c>
      <c r="C108" s="208"/>
      <c r="D108" s="226"/>
      <c r="E108" s="226"/>
      <c r="F108" s="213" t="s">
        <v>609</v>
      </c>
      <c r="G108" s="226"/>
      <c r="H108" s="226"/>
      <c r="I108" s="213" t="s">
        <v>609</v>
      </c>
      <c r="J108" s="226"/>
      <c r="K108" s="226"/>
      <c r="L108" s="213" t="s">
        <v>609</v>
      </c>
    </row>
    <row r="109" spans="1:12" ht="38.25" customHeight="1">
      <c r="A109" s="152">
        <v>4531</v>
      </c>
      <c r="B109" s="143" t="s">
        <v>362</v>
      </c>
      <c r="C109" s="141" t="s">
        <v>493</v>
      </c>
      <c r="D109" s="165">
        <f>SUM(E109:F109)</f>
        <v>0.0003</v>
      </c>
      <c r="E109" s="226">
        <v>0.0003</v>
      </c>
      <c r="F109" s="213" t="s">
        <v>609</v>
      </c>
      <c r="G109" s="165">
        <f>SUM(H109:I109)</f>
        <v>13100.0002</v>
      </c>
      <c r="H109" s="226">
        <v>13100.0002</v>
      </c>
      <c r="I109" s="213" t="s">
        <v>609</v>
      </c>
      <c r="J109" s="165">
        <f>SUM(K109:L109)</f>
        <v>13100</v>
      </c>
      <c r="K109" s="226">
        <v>13100</v>
      </c>
      <c r="L109" s="213" t="s">
        <v>609</v>
      </c>
    </row>
    <row r="110" spans="1:12" ht="38.25" customHeight="1">
      <c r="A110" s="152">
        <v>4532</v>
      </c>
      <c r="B110" s="143" t="s">
        <v>363</v>
      </c>
      <c r="C110" s="141" t="s">
        <v>494</v>
      </c>
      <c r="D110" s="165">
        <f>SUM(E110:F110)</f>
        <v>0</v>
      </c>
      <c r="E110" s="226">
        <v>0</v>
      </c>
      <c r="F110" s="213" t="s">
        <v>609</v>
      </c>
      <c r="G110" s="165">
        <f>SUM(H110:I110)</f>
        <v>0</v>
      </c>
      <c r="H110" s="226">
        <v>0</v>
      </c>
      <c r="I110" s="213" t="s">
        <v>609</v>
      </c>
      <c r="J110" s="165">
        <f>SUM(K110:L110)</f>
        <v>0</v>
      </c>
      <c r="K110" s="226">
        <v>0</v>
      </c>
      <c r="L110" s="213" t="s">
        <v>609</v>
      </c>
    </row>
    <row r="111" spans="1:12" ht="24">
      <c r="A111" s="152">
        <v>4533</v>
      </c>
      <c r="B111" s="143" t="s">
        <v>122</v>
      </c>
      <c r="C111" s="141" t="s">
        <v>495</v>
      </c>
      <c r="D111" s="226">
        <f>SUM(D113,D116,D117)</f>
        <v>0</v>
      </c>
      <c r="E111" s="226">
        <f>SUM(E113,E116,E117)</f>
        <v>0</v>
      </c>
      <c r="F111" s="213" t="s">
        <v>609</v>
      </c>
      <c r="G111" s="226">
        <f>SUM(G113,G116,G117)</f>
        <v>0</v>
      </c>
      <c r="H111" s="226">
        <f>SUM(H113,H116,H117)</f>
        <v>0</v>
      </c>
      <c r="I111" s="213" t="s">
        <v>609</v>
      </c>
      <c r="J111" s="226">
        <f>SUM(J113,J116,J117)</f>
        <v>0</v>
      </c>
      <c r="K111" s="226">
        <f>SUM(K113,K116,K117)</f>
        <v>0</v>
      </c>
      <c r="L111" s="213" t="s">
        <v>609</v>
      </c>
    </row>
    <row r="112" spans="1:12" ht="12.75">
      <c r="A112" s="152"/>
      <c r="B112" s="211" t="s">
        <v>322</v>
      </c>
      <c r="C112" s="141"/>
      <c r="D112" s="226"/>
      <c r="E112" s="226"/>
      <c r="F112" s="213" t="s">
        <v>609</v>
      </c>
      <c r="G112" s="226"/>
      <c r="H112" s="226"/>
      <c r="I112" s="213" t="s">
        <v>609</v>
      </c>
      <c r="J112" s="226"/>
      <c r="K112" s="226"/>
      <c r="L112" s="213" t="s">
        <v>609</v>
      </c>
    </row>
    <row r="113" spans="1:12" ht="24">
      <c r="A113" s="152">
        <v>4534</v>
      </c>
      <c r="B113" s="211" t="s">
        <v>123</v>
      </c>
      <c r="C113" s="141"/>
      <c r="D113" s="226">
        <f>SUM(D115:D115)</f>
        <v>0</v>
      </c>
      <c r="E113" s="226">
        <f>SUM(E115:E115)</f>
        <v>0</v>
      </c>
      <c r="F113" s="213" t="s">
        <v>609</v>
      </c>
      <c r="G113" s="226">
        <f>SUM(G115:G115)</f>
        <v>0</v>
      </c>
      <c r="H113" s="226">
        <f>SUM(H115:H115)</f>
        <v>0</v>
      </c>
      <c r="I113" s="213" t="s">
        <v>609</v>
      </c>
      <c r="J113" s="226">
        <f>SUM(J115:J115)</f>
        <v>0</v>
      </c>
      <c r="K113" s="226">
        <f>SUM(K115:K115)</f>
        <v>0</v>
      </c>
      <c r="L113" s="213" t="s">
        <v>609</v>
      </c>
    </row>
    <row r="114" spans="1:12" ht="12.75">
      <c r="A114" s="152"/>
      <c r="B114" s="211" t="s">
        <v>333</v>
      </c>
      <c r="C114" s="141"/>
      <c r="D114" s="226"/>
      <c r="E114" s="226"/>
      <c r="F114" s="213" t="s">
        <v>609</v>
      </c>
      <c r="G114" s="226"/>
      <c r="H114" s="226"/>
      <c r="I114" s="213" t="s">
        <v>609</v>
      </c>
      <c r="J114" s="226"/>
      <c r="K114" s="226"/>
      <c r="L114" s="213" t="s">
        <v>609</v>
      </c>
    </row>
    <row r="115" spans="1:12" ht="12.75">
      <c r="A115" s="152">
        <v>4536</v>
      </c>
      <c r="B115" s="211" t="s">
        <v>334</v>
      </c>
      <c r="C115" s="141"/>
      <c r="D115" s="165">
        <f>SUM(E115:F115)</f>
        <v>0</v>
      </c>
      <c r="E115" s="226">
        <v>0</v>
      </c>
      <c r="F115" s="213" t="s">
        <v>609</v>
      </c>
      <c r="G115" s="165">
        <f>SUM(H115:I115)</f>
        <v>0</v>
      </c>
      <c r="H115" s="226">
        <v>0</v>
      </c>
      <c r="I115" s="213" t="s">
        <v>609</v>
      </c>
      <c r="J115" s="165">
        <f>SUM(K115:L115)</f>
        <v>0</v>
      </c>
      <c r="K115" s="226">
        <v>0</v>
      </c>
      <c r="L115" s="213" t="s">
        <v>609</v>
      </c>
    </row>
    <row r="116" spans="1:12" ht="12.75">
      <c r="A116" s="152">
        <v>4537</v>
      </c>
      <c r="B116" s="211" t="s">
        <v>335</v>
      </c>
      <c r="C116" s="141"/>
      <c r="D116" s="165">
        <f>SUM(E116:F116)</f>
        <v>0</v>
      </c>
      <c r="E116" s="226">
        <v>0</v>
      </c>
      <c r="F116" s="213" t="s">
        <v>609</v>
      </c>
      <c r="G116" s="165">
        <f>SUM(H116:I116)</f>
        <v>0</v>
      </c>
      <c r="H116" s="226">
        <v>0</v>
      </c>
      <c r="I116" s="213" t="s">
        <v>609</v>
      </c>
      <c r="J116" s="165">
        <f>SUM(K116:L116)</f>
        <v>0</v>
      </c>
      <c r="K116" s="226">
        <v>0</v>
      </c>
      <c r="L116" s="213" t="s">
        <v>609</v>
      </c>
    </row>
    <row r="117" spans="1:12" ht="12.75">
      <c r="A117" s="152">
        <v>4538</v>
      </c>
      <c r="B117" s="211" t="s">
        <v>337</v>
      </c>
      <c r="C117" s="141"/>
      <c r="D117" s="165">
        <f>SUM(E117:F117)</f>
        <v>0</v>
      </c>
      <c r="E117" s="226">
        <v>0</v>
      </c>
      <c r="F117" s="213" t="s">
        <v>609</v>
      </c>
      <c r="G117" s="165">
        <f>SUM(H117:I117)</f>
        <v>0</v>
      </c>
      <c r="H117" s="226">
        <v>0</v>
      </c>
      <c r="I117" s="213" t="s">
        <v>609</v>
      </c>
      <c r="J117" s="165">
        <f>SUM(K117:L117)</f>
        <v>0</v>
      </c>
      <c r="K117" s="226">
        <v>0</v>
      </c>
      <c r="L117" s="213" t="s">
        <v>609</v>
      </c>
    </row>
    <row r="118" spans="1:12" ht="24">
      <c r="A118" s="152">
        <v>4540</v>
      </c>
      <c r="B118" s="146" t="s">
        <v>687</v>
      </c>
      <c r="C118" s="208" t="s">
        <v>603</v>
      </c>
      <c r="D118" s="226">
        <f>SUM(D120:D122)</f>
        <v>0</v>
      </c>
      <c r="E118" s="75">
        <v>0</v>
      </c>
      <c r="F118" s="213" t="s">
        <v>609</v>
      </c>
      <c r="G118" s="226">
        <f>SUM(G120:G122)</f>
        <v>0</v>
      </c>
      <c r="H118" s="75">
        <v>0</v>
      </c>
      <c r="I118" s="213" t="s">
        <v>609</v>
      </c>
      <c r="J118" s="226">
        <f>SUM(J120:J122)</f>
        <v>0</v>
      </c>
      <c r="K118" s="213">
        <v>0</v>
      </c>
      <c r="L118" s="226" t="s">
        <v>610</v>
      </c>
    </row>
    <row r="119" spans="1:12" ht="12.75">
      <c r="A119" s="152"/>
      <c r="B119" s="205" t="s">
        <v>320</v>
      </c>
      <c r="C119" s="208"/>
      <c r="D119" s="226"/>
      <c r="E119" s="226"/>
      <c r="F119" s="213"/>
      <c r="G119" s="226"/>
      <c r="H119" s="226"/>
      <c r="I119" s="213"/>
      <c r="J119" s="226"/>
      <c r="K119" s="226"/>
      <c r="L119" s="213"/>
    </row>
    <row r="120" spans="1:12" ht="38.25" customHeight="1">
      <c r="A120" s="152">
        <v>4541</v>
      </c>
      <c r="B120" s="143" t="s">
        <v>496</v>
      </c>
      <c r="C120" s="141" t="s">
        <v>498</v>
      </c>
      <c r="D120" s="165">
        <f>SUM(E120:F120)</f>
        <v>0</v>
      </c>
      <c r="E120" s="75">
        <v>0</v>
      </c>
      <c r="F120" s="213" t="s">
        <v>609</v>
      </c>
      <c r="G120" s="165">
        <f>SUM(H120:I120)</f>
        <v>0</v>
      </c>
      <c r="H120" s="75">
        <v>0</v>
      </c>
      <c r="I120" s="213" t="s">
        <v>609</v>
      </c>
      <c r="J120" s="165">
        <f>SUM(K120:L120)</f>
        <v>0</v>
      </c>
      <c r="K120" s="75">
        <v>0</v>
      </c>
      <c r="L120" s="213" t="s">
        <v>609</v>
      </c>
    </row>
    <row r="121" spans="1:12" ht="38.25" customHeight="1">
      <c r="A121" s="152">
        <v>4542</v>
      </c>
      <c r="B121" s="143" t="s">
        <v>497</v>
      </c>
      <c r="C121" s="141" t="s">
        <v>499</v>
      </c>
      <c r="D121" s="165">
        <f>SUM(E121:F121)</f>
        <v>0</v>
      </c>
      <c r="E121" s="75">
        <v>0</v>
      </c>
      <c r="F121" s="213" t="s">
        <v>609</v>
      </c>
      <c r="G121" s="165">
        <f>SUM(H121:I121)</f>
        <v>0</v>
      </c>
      <c r="H121" s="75">
        <v>0</v>
      </c>
      <c r="I121" s="213" t="s">
        <v>609</v>
      </c>
      <c r="J121" s="165">
        <f>SUM(K121:L121)</f>
        <v>0</v>
      </c>
      <c r="K121" s="75">
        <v>0</v>
      </c>
      <c r="L121" s="213" t="s">
        <v>609</v>
      </c>
    </row>
    <row r="122" spans="1:12" ht="24">
      <c r="A122" s="152">
        <v>4543</v>
      </c>
      <c r="B122" s="143" t="s">
        <v>124</v>
      </c>
      <c r="C122" s="141" t="s">
        <v>500</v>
      </c>
      <c r="D122" s="226">
        <f>SUM(D124,D127,D128)</f>
        <v>0</v>
      </c>
      <c r="E122" s="75">
        <v>0</v>
      </c>
      <c r="F122" s="213" t="s">
        <v>609</v>
      </c>
      <c r="G122" s="226">
        <f>SUM(G124,G127,G128)</f>
        <v>0</v>
      </c>
      <c r="H122" s="75">
        <v>0</v>
      </c>
      <c r="I122" s="213" t="s">
        <v>609</v>
      </c>
      <c r="J122" s="226">
        <f>SUM(J124,J127,J128)</f>
        <v>0</v>
      </c>
      <c r="K122" s="75">
        <v>0</v>
      </c>
      <c r="L122" s="213" t="s">
        <v>609</v>
      </c>
    </row>
    <row r="123" spans="1:12" ht="12.75">
      <c r="A123" s="152"/>
      <c r="B123" s="211" t="s">
        <v>322</v>
      </c>
      <c r="C123" s="141"/>
      <c r="D123" s="226"/>
      <c r="E123" s="226"/>
      <c r="F123" s="213"/>
      <c r="G123" s="226"/>
      <c r="H123" s="75"/>
      <c r="I123" s="226"/>
      <c r="J123" s="226"/>
      <c r="K123" s="75"/>
      <c r="L123" s="226"/>
    </row>
    <row r="124" spans="1:12" ht="24">
      <c r="A124" s="152">
        <v>4544</v>
      </c>
      <c r="B124" s="211" t="s">
        <v>125</v>
      </c>
      <c r="C124" s="141"/>
      <c r="D124" s="226">
        <f>SUM(D126:D126)</f>
        <v>0</v>
      </c>
      <c r="E124" s="75">
        <v>0</v>
      </c>
      <c r="F124" s="213" t="s">
        <v>609</v>
      </c>
      <c r="G124" s="226">
        <f>SUM(G126:G126)</f>
        <v>0</v>
      </c>
      <c r="H124" s="75">
        <v>0</v>
      </c>
      <c r="I124" s="213" t="s">
        <v>609</v>
      </c>
      <c r="J124" s="226">
        <f>SUM(J126:J126)</f>
        <v>0</v>
      </c>
      <c r="K124" s="75">
        <v>0</v>
      </c>
      <c r="L124" s="213" t="s">
        <v>609</v>
      </c>
    </row>
    <row r="125" spans="1:12" ht="12.75">
      <c r="A125" s="152"/>
      <c r="B125" s="211" t="s">
        <v>333</v>
      </c>
      <c r="C125" s="141"/>
      <c r="D125" s="226"/>
      <c r="E125" s="75"/>
      <c r="F125" s="213" t="s">
        <v>609</v>
      </c>
      <c r="G125" s="226"/>
      <c r="H125" s="75"/>
      <c r="I125" s="213" t="s">
        <v>609</v>
      </c>
      <c r="J125" s="226"/>
      <c r="K125" s="75"/>
      <c r="L125" s="213" t="s">
        <v>609</v>
      </c>
    </row>
    <row r="126" spans="1:12" ht="12.75">
      <c r="A126" s="152">
        <v>4546</v>
      </c>
      <c r="B126" s="211" t="s">
        <v>336</v>
      </c>
      <c r="C126" s="141"/>
      <c r="D126" s="165">
        <f>SUM(E126:F126)</f>
        <v>0</v>
      </c>
      <c r="E126" s="75">
        <v>0</v>
      </c>
      <c r="F126" s="213" t="s">
        <v>609</v>
      </c>
      <c r="G126" s="165">
        <f>SUM(H126:I126)</f>
        <v>0</v>
      </c>
      <c r="H126" s="75">
        <v>0</v>
      </c>
      <c r="I126" s="213" t="s">
        <v>609</v>
      </c>
      <c r="J126" s="165">
        <f>SUM(K126:L126)</f>
        <v>0</v>
      </c>
      <c r="K126" s="75">
        <v>0</v>
      </c>
      <c r="L126" s="213" t="s">
        <v>609</v>
      </c>
    </row>
    <row r="127" spans="1:12" ht="12.75">
      <c r="A127" s="152">
        <v>4547</v>
      </c>
      <c r="B127" s="211" t="s">
        <v>335</v>
      </c>
      <c r="C127" s="141"/>
      <c r="D127" s="165">
        <f>SUM(E127:F127)</f>
        <v>0</v>
      </c>
      <c r="E127" s="75">
        <v>0</v>
      </c>
      <c r="F127" s="213" t="s">
        <v>609</v>
      </c>
      <c r="G127" s="165">
        <f>SUM(H127:I127)</f>
        <v>0</v>
      </c>
      <c r="H127" s="75">
        <v>0</v>
      </c>
      <c r="I127" s="213" t="s">
        <v>609</v>
      </c>
      <c r="J127" s="165">
        <f>SUM(K127:L127)</f>
        <v>0</v>
      </c>
      <c r="K127" s="75">
        <v>0</v>
      </c>
      <c r="L127" s="213" t="s">
        <v>609</v>
      </c>
    </row>
    <row r="128" spans="1:12" ht="12.75">
      <c r="A128" s="152">
        <v>4548</v>
      </c>
      <c r="B128" s="211" t="s">
        <v>337</v>
      </c>
      <c r="C128" s="141"/>
      <c r="D128" s="165">
        <f>SUM(E128:F128)</f>
        <v>0</v>
      </c>
      <c r="E128" s="75">
        <v>0</v>
      </c>
      <c r="F128" s="213" t="s">
        <v>609</v>
      </c>
      <c r="G128" s="165">
        <f>SUM(H128:I128)</f>
        <v>0</v>
      </c>
      <c r="H128" s="75">
        <v>0</v>
      </c>
      <c r="I128" s="213" t="s">
        <v>609</v>
      </c>
      <c r="J128" s="165">
        <f>SUM(K128:L128)</f>
        <v>0</v>
      </c>
      <c r="K128" s="75">
        <v>0</v>
      </c>
      <c r="L128" s="213" t="s">
        <v>609</v>
      </c>
    </row>
    <row r="129" spans="1:12" ht="32.25" customHeight="1">
      <c r="A129" s="152">
        <v>4600</v>
      </c>
      <c r="B129" s="146" t="s">
        <v>688</v>
      </c>
      <c r="C129" s="208" t="s">
        <v>603</v>
      </c>
      <c r="D129" s="226">
        <f>SUM(D131,D135,D141)</f>
        <v>45830.0002</v>
      </c>
      <c r="E129" s="226">
        <f>SUM(E131,E135,E141)</f>
        <v>45830.0002</v>
      </c>
      <c r="F129" s="213" t="s">
        <v>609</v>
      </c>
      <c r="G129" s="226">
        <f>SUM(G131,G135,G141)</f>
        <v>40055.0002</v>
      </c>
      <c r="H129" s="226">
        <f>SUM(H131,H135,H141)</f>
        <v>40055.0002</v>
      </c>
      <c r="I129" s="213" t="s">
        <v>609</v>
      </c>
      <c r="J129" s="226">
        <f>SUM(J131,J135,J141)</f>
        <v>33629.0216</v>
      </c>
      <c r="K129" s="226">
        <f>SUM(K131,K135,K141)</f>
        <v>33629.0216</v>
      </c>
      <c r="L129" s="213" t="s">
        <v>609</v>
      </c>
    </row>
    <row r="130" spans="1:12" ht="12.75">
      <c r="A130" s="152"/>
      <c r="B130" s="205" t="s">
        <v>322</v>
      </c>
      <c r="C130" s="204"/>
      <c r="D130" s="226"/>
      <c r="E130" s="226"/>
      <c r="F130" s="226"/>
      <c r="G130" s="226"/>
      <c r="H130" s="226"/>
      <c r="I130" s="226"/>
      <c r="J130" s="226"/>
      <c r="K130" s="226"/>
      <c r="L130" s="226"/>
    </row>
    <row r="131" spans="1:12" s="77" customFormat="1" ht="12.75">
      <c r="A131" s="152">
        <v>4610</v>
      </c>
      <c r="B131" s="212" t="s">
        <v>377</v>
      </c>
      <c r="C131" s="204"/>
      <c r="D131" s="226">
        <f>SUM(D133:D134)</f>
        <v>0</v>
      </c>
      <c r="E131" s="226">
        <f>SUM(E133:E134)</f>
        <v>0</v>
      </c>
      <c r="F131" s="336" t="s">
        <v>610</v>
      </c>
      <c r="G131" s="226">
        <f>SUM(G133:G134)</f>
        <v>0</v>
      </c>
      <c r="H131" s="226">
        <f>SUM(H133:H134)</f>
        <v>0</v>
      </c>
      <c r="I131" s="336" t="s">
        <v>610</v>
      </c>
      <c r="J131" s="226">
        <f>SUM(J133:J134)</f>
        <v>0</v>
      </c>
      <c r="K131" s="226">
        <f>SUM(K133:K134)</f>
        <v>0</v>
      </c>
      <c r="L131" s="336" t="s">
        <v>610</v>
      </c>
    </row>
    <row r="132" spans="1:12" ht="12.75">
      <c r="A132" s="152"/>
      <c r="B132" s="205" t="s">
        <v>322</v>
      </c>
      <c r="C132" s="204"/>
      <c r="D132" s="226"/>
      <c r="E132" s="226"/>
      <c r="F132" s="213"/>
      <c r="G132" s="226"/>
      <c r="H132" s="226"/>
      <c r="I132" s="213"/>
      <c r="J132" s="226"/>
      <c r="K132" s="226"/>
      <c r="L132" s="213"/>
    </row>
    <row r="133" spans="1:12" ht="25.5">
      <c r="A133" s="152">
        <v>4610</v>
      </c>
      <c r="B133" s="74" t="s">
        <v>150</v>
      </c>
      <c r="C133" s="204" t="s">
        <v>149</v>
      </c>
      <c r="D133" s="165">
        <f>SUM(E133:F133)</f>
        <v>0</v>
      </c>
      <c r="E133" s="226">
        <v>0</v>
      </c>
      <c r="F133" s="213" t="s">
        <v>609</v>
      </c>
      <c r="G133" s="165">
        <f>SUM(H133:I133)</f>
        <v>0</v>
      </c>
      <c r="H133" s="226">
        <v>0</v>
      </c>
      <c r="I133" s="213" t="s">
        <v>609</v>
      </c>
      <c r="J133" s="165">
        <f>SUM(K133:L133)</f>
        <v>0</v>
      </c>
      <c r="K133" s="226">
        <v>0</v>
      </c>
      <c r="L133" s="213" t="s">
        <v>609</v>
      </c>
    </row>
    <row r="134" spans="1:12" ht="25.5">
      <c r="A134" s="152">
        <v>4620</v>
      </c>
      <c r="B134" s="74" t="s">
        <v>379</v>
      </c>
      <c r="C134" s="204" t="s">
        <v>378</v>
      </c>
      <c r="D134" s="165">
        <f>SUM(E134:F134)</f>
        <v>0</v>
      </c>
      <c r="E134" s="226">
        <v>0</v>
      </c>
      <c r="F134" s="213" t="s">
        <v>609</v>
      </c>
      <c r="G134" s="165">
        <f>SUM(H134:I134)</f>
        <v>0</v>
      </c>
      <c r="H134" s="226">
        <v>0</v>
      </c>
      <c r="I134" s="213" t="s">
        <v>609</v>
      </c>
      <c r="J134" s="165">
        <f>SUM(K134:L134)</f>
        <v>0</v>
      </c>
      <c r="K134" s="226">
        <v>0</v>
      </c>
      <c r="L134" s="213" t="s">
        <v>609</v>
      </c>
    </row>
    <row r="135" spans="1:12" ht="34.5">
      <c r="A135" s="152">
        <v>4630</v>
      </c>
      <c r="B135" s="142" t="s">
        <v>691</v>
      </c>
      <c r="C135" s="208" t="s">
        <v>603</v>
      </c>
      <c r="D135" s="226">
        <f>SUM(D137:D140)</f>
        <v>45830.0002</v>
      </c>
      <c r="E135" s="226">
        <f>SUM(E137:E140)</f>
        <v>45830.0002</v>
      </c>
      <c r="F135" s="213" t="s">
        <v>609</v>
      </c>
      <c r="G135" s="226">
        <f>SUM(G137:G140)</f>
        <v>40055.0002</v>
      </c>
      <c r="H135" s="226">
        <f>SUM(H137:H140)</f>
        <v>40055.0002</v>
      </c>
      <c r="I135" s="213" t="s">
        <v>609</v>
      </c>
      <c r="J135" s="226">
        <f>SUM(J137:J140)</f>
        <v>33629.0216</v>
      </c>
      <c r="K135" s="226">
        <f>SUM(K137:K140)</f>
        <v>33629.0216</v>
      </c>
      <c r="L135" s="213" t="s">
        <v>609</v>
      </c>
    </row>
    <row r="136" spans="1:12" ht="12.75">
      <c r="A136" s="152"/>
      <c r="B136" s="205" t="s">
        <v>320</v>
      </c>
      <c r="C136" s="208"/>
      <c r="D136" s="226"/>
      <c r="E136" s="226"/>
      <c r="F136" s="213"/>
      <c r="G136" s="226"/>
      <c r="H136" s="226"/>
      <c r="I136" s="213"/>
      <c r="J136" s="226"/>
      <c r="K136" s="226"/>
      <c r="L136" s="213"/>
    </row>
    <row r="137" spans="1:12" ht="12.75">
      <c r="A137" s="152">
        <v>4631</v>
      </c>
      <c r="B137" s="140" t="s">
        <v>504</v>
      </c>
      <c r="C137" s="141" t="s">
        <v>501</v>
      </c>
      <c r="D137" s="165">
        <f>SUM(E137:F137)</f>
        <v>0</v>
      </c>
      <c r="E137" s="226">
        <v>0</v>
      </c>
      <c r="F137" s="213" t="s">
        <v>609</v>
      </c>
      <c r="G137" s="165">
        <f>SUM(H137:I137)</f>
        <v>0</v>
      </c>
      <c r="H137" s="226">
        <v>0</v>
      </c>
      <c r="I137" s="213" t="s">
        <v>609</v>
      </c>
      <c r="J137" s="165">
        <f>SUM(K137:L137)</f>
        <v>0</v>
      </c>
      <c r="K137" s="226">
        <v>0</v>
      </c>
      <c r="L137" s="213" t="s">
        <v>609</v>
      </c>
    </row>
    <row r="138" spans="1:12" ht="25.5" customHeight="1">
      <c r="A138" s="152">
        <v>4632</v>
      </c>
      <c r="B138" s="140" t="s">
        <v>505</v>
      </c>
      <c r="C138" s="141" t="s">
        <v>502</v>
      </c>
      <c r="D138" s="165">
        <f>SUM(E138:F138)</f>
        <v>20030.0001</v>
      </c>
      <c r="E138" s="226">
        <v>20030.0001</v>
      </c>
      <c r="F138" s="213" t="s">
        <v>609</v>
      </c>
      <c r="G138" s="165">
        <f>SUM(H138:I138)</f>
        <v>12530.0001</v>
      </c>
      <c r="H138" s="226">
        <v>12530.0001</v>
      </c>
      <c r="I138" s="213" t="s">
        <v>609</v>
      </c>
      <c r="J138" s="165">
        <f>SUM(K138:L138)</f>
        <v>10474.33</v>
      </c>
      <c r="K138" s="226">
        <v>10474.33</v>
      </c>
      <c r="L138" s="213" t="s">
        <v>609</v>
      </c>
    </row>
    <row r="139" spans="1:12" ht="17.25" customHeight="1">
      <c r="A139" s="152">
        <v>4633</v>
      </c>
      <c r="B139" s="140" t="s">
        <v>506</v>
      </c>
      <c r="C139" s="141" t="s">
        <v>503</v>
      </c>
      <c r="D139" s="165">
        <f>SUM(E139:F139)</f>
        <v>4800</v>
      </c>
      <c r="E139" s="226">
        <v>4800</v>
      </c>
      <c r="F139" s="213" t="s">
        <v>609</v>
      </c>
      <c r="G139" s="165">
        <f>SUM(H139:I139)</f>
        <v>1020</v>
      </c>
      <c r="H139" s="226">
        <v>1020</v>
      </c>
      <c r="I139" s="213" t="s">
        <v>609</v>
      </c>
      <c r="J139" s="165">
        <f>SUM(K139:L139)</f>
        <v>1020</v>
      </c>
      <c r="K139" s="226">
        <v>1020</v>
      </c>
      <c r="L139" s="213" t="s">
        <v>609</v>
      </c>
    </row>
    <row r="140" spans="1:12" ht="14.25" customHeight="1">
      <c r="A140" s="152">
        <v>4634</v>
      </c>
      <c r="B140" s="140" t="s">
        <v>507</v>
      </c>
      <c r="C140" s="141"/>
      <c r="D140" s="165">
        <f>SUM(E140:F140)</f>
        <v>21000.0001</v>
      </c>
      <c r="E140" s="226">
        <v>21000.0001</v>
      </c>
      <c r="F140" s="213" t="s">
        <v>609</v>
      </c>
      <c r="G140" s="165">
        <f>SUM(H140:I140)</f>
        <v>26505.0001</v>
      </c>
      <c r="H140" s="226">
        <v>26505.0001</v>
      </c>
      <c r="I140" s="213" t="s">
        <v>609</v>
      </c>
      <c r="J140" s="165">
        <f>SUM(K140:L140)</f>
        <v>22134.6916</v>
      </c>
      <c r="K140" s="226">
        <v>22134.6916</v>
      </c>
      <c r="L140" s="213" t="s">
        <v>609</v>
      </c>
    </row>
    <row r="141" spans="1:12" ht="12.75">
      <c r="A141" s="152">
        <v>4640</v>
      </c>
      <c r="B141" s="142" t="s">
        <v>692</v>
      </c>
      <c r="C141" s="208" t="s">
        <v>603</v>
      </c>
      <c r="D141" s="226">
        <f>SUM(D143)</f>
        <v>0</v>
      </c>
      <c r="E141" s="226">
        <f>SUM(E143)</f>
        <v>0</v>
      </c>
      <c r="F141" s="213" t="s">
        <v>609</v>
      </c>
      <c r="G141" s="226">
        <f>SUM(G143)</f>
        <v>0</v>
      </c>
      <c r="H141" s="226">
        <f>SUM(H143)</f>
        <v>0</v>
      </c>
      <c r="I141" s="213" t="s">
        <v>609</v>
      </c>
      <c r="J141" s="226">
        <f>SUM(J143)</f>
        <v>0</v>
      </c>
      <c r="K141" s="226">
        <f>SUM(K143)</f>
        <v>0</v>
      </c>
      <c r="L141" s="213" t="s">
        <v>609</v>
      </c>
    </row>
    <row r="142" spans="1:12" ht="12.75">
      <c r="A142" s="152"/>
      <c r="B142" s="205" t="s">
        <v>320</v>
      </c>
      <c r="C142" s="208"/>
      <c r="D142" s="226"/>
      <c r="E142" s="226"/>
      <c r="F142" s="213"/>
      <c r="G142" s="226"/>
      <c r="H142" s="226"/>
      <c r="I142" s="213"/>
      <c r="J142" s="226"/>
      <c r="K142" s="226"/>
      <c r="L142" s="213"/>
    </row>
    <row r="143" spans="1:12" ht="12.75">
      <c r="A143" s="152">
        <v>4641</v>
      </c>
      <c r="B143" s="140" t="s">
        <v>508</v>
      </c>
      <c r="C143" s="141" t="s">
        <v>509</v>
      </c>
      <c r="D143" s="165">
        <f>SUM(E143:F143)</f>
        <v>0</v>
      </c>
      <c r="E143" s="226">
        <v>0</v>
      </c>
      <c r="F143" s="213" t="s">
        <v>610</v>
      </c>
      <c r="G143" s="165">
        <f>SUM(H143:I143)</f>
        <v>0</v>
      </c>
      <c r="H143" s="226">
        <v>0</v>
      </c>
      <c r="I143" s="213" t="s">
        <v>609</v>
      </c>
      <c r="J143" s="165">
        <f>SUM(K143:L143)</f>
        <v>0</v>
      </c>
      <c r="K143" s="226">
        <v>0</v>
      </c>
      <c r="L143" s="213" t="s">
        <v>609</v>
      </c>
    </row>
    <row r="144" spans="1:12" ht="38.25" customHeight="1">
      <c r="A144" s="152">
        <v>4700</v>
      </c>
      <c r="B144" s="142" t="s">
        <v>126</v>
      </c>
      <c r="C144" s="208" t="s">
        <v>603</v>
      </c>
      <c r="D144" s="226">
        <f>SUM(D146,D150,D156,D159,D163,D166,D169)</f>
        <v>47310.000400000004</v>
      </c>
      <c r="E144" s="226">
        <f aca="true" t="shared" si="18" ref="E144:L144">SUM(E146,E150,E156,E159,E163,E166,E169)</f>
        <v>262410.0004</v>
      </c>
      <c r="F144" s="226">
        <f>SUM(F146,F150,F156,F159,F163,F166,F169)</f>
        <v>0</v>
      </c>
      <c r="G144" s="226">
        <f t="shared" si="18"/>
        <v>61238.1003</v>
      </c>
      <c r="H144" s="226">
        <f t="shared" si="18"/>
        <v>276338.1003</v>
      </c>
      <c r="I144" s="226">
        <f t="shared" si="18"/>
        <v>0</v>
      </c>
      <c r="J144" s="226">
        <f t="shared" si="18"/>
        <v>57848.93</v>
      </c>
      <c r="K144" s="226">
        <f t="shared" si="18"/>
        <v>272948.93</v>
      </c>
      <c r="L144" s="226">
        <f t="shared" si="18"/>
        <v>0</v>
      </c>
    </row>
    <row r="145" spans="1:12" ht="12.75">
      <c r="A145" s="152"/>
      <c r="B145" s="205" t="s">
        <v>322</v>
      </c>
      <c r="C145" s="204"/>
      <c r="D145" s="226"/>
      <c r="E145" s="226"/>
      <c r="F145" s="226"/>
      <c r="G145" s="226"/>
      <c r="H145" s="226"/>
      <c r="I145" s="226"/>
      <c r="J145" s="226"/>
      <c r="K145" s="226"/>
      <c r="L145" s="226"/>
    </row>
    <row r="146" spans="1:12" ht="40.5" customHeight="1">
      <c r="A146" s="152">
        <v>4710</v>
      </c>
      <c r="B146" s="142" t="s">
        <v>127</v>
      </c>
      <c r="C146" s="208" t="s">
        <v>603</v>
      </c>
      <c r="D146" s="226">
        <f>SUM(D148:D149)</f>
        <v>18070.0001</v>
      </c>
      <c r="E146" s="226">
        <f>SUM(E148:E149)</f>
        <v>18070.0001</v>
      </c>
      <c r="F146" s="213" t="s">
        <v>609</v>
      </c>
      <c r="G146" s="226">
        <f>SUM(G148:G149)</f>
        <v>22200.0001</v>
      </c>
      <c r="H146" s="226">
        <f>SUM(H148:H149)</f>
        <v>22200.0001</v>
      </c>
      <c r="I146" s="213" t="s">
        <v>609</v>
      </c>
      <c r="J146" s="226">
        <f>SUM(J148:J149)</f>
        <v>21480</v>
      </c>
      <c r="K146" s="226">
        <f>SUM(K148:K149)</f>
        <v>21480</v>
      </c>
      <c r="L146" s="213" t="s">
        <v>609</v>
      </c>
    </row>
    <row r="147" spans="1:12" ht="12.75">
      <c r="A147" s="152"/>
      <c r="B147" s="205" t="s">
        <v>320</v>
      </c>
      <c r="C147" s="208"/>
      <c r="D147" s="226"/>
      <c r="E147" s="226"/>
      <c r="F147" s="213"/>
      <c r="G147" s="226"/>
      <c r="H147" s="226"/>
      <c r="I147" s="213" t="s">
        <v>609</v>
      </c>
      <c r="J147" s="226"/>
      <c r="K147" s="226"/>
      <c r="L147" s="213" t="s">
        <v>609</v>
      </c>
    </row>
    <row r="148" spans="1:12" ht="51" customHeight="1">
      <c r="A148" s="152">
        <v>4711</v>
      </c>
      <c r="B148" s="140" t="s">
        <v>151</v>
      </c>
      <c r="C148" s="141" t="s">
        <v>510</v>
      </c>
      <c r="D148" s="165">
        <f>SUM(E148:F148)</f>
        <v>0</v>
      </c>
      <c r="E148" s="226">
        <v>0</v>
      </c>
      <c r="F148" s="213" t="s">
        <v>609</v>
      </c>
      <c r="G148" s="165">
        <f>SUM(H148:I148)</f>
        <v>0</v>
      </c>
      <c r="H148" s="226">
        <v>0</v>
      </c>
      <c r="I148" s="213" t="s">
        <v>609</v>
      </c>
      <c r="J148" s="165">
        <f>SUM(K148:L148)</f>
        <v>0</v>
      </c>
      <c r="K148" s="226">
        <v>0</v>
      </c>
      <c r="L148" s="213" t="s">
        <v>609</v>
      </c>
    </row>
    <row r="149" spans="1:12" ht="29.25" customHeight="1">
      <c r="A149" s="152">
        <v>4712</v>
      </c>
      <c r="B149" s="140" t="s">
        <v>527</v>
      </c>
      <c r="C149" s="141" t="s">
        <v>511</v>
      </c>
      <c r="D149" s="165">
        <f>SUM(E149:F149)</f>
        <v>18070.0001</v>
      </c>
      <c r="E149" s="226">
        <v>18070.0001</v>
      </c>
      <c r="F149" s="213" t="s">
        <v>609</v>
      </c>
      <c r="G149" s="165">
        <f>SUM(H149:I149)</f>
        <v>22200.0001</v>
      </c>
      <c r="H149" s="226">
        <v>22200.0001</v>
      </c>
      <c r="I149" s="213" t="s">
        <v>609</v>
      </c>
      <c r="J149" s="165">
        <f>SUM(K149:L149)</f>
        <v>21480</v>
      </c>
      <c r="K149" s="226">
        <v>21480</v>
      </c>
      <c r="L149" s="213" t="s">
        <v>609</v>
      </c>
    </row>
    <row r="150" spans="1:12" ht="50.25" customHeight="1">
      <c r="A150" s="152">
        <v>4720</v>
      </c>
      <c r="B150" s="142" t="s">
        <v>693</v>
      </c>
      <c r="C150" s="208" t="s">
        <v>603</v>
      </c>
      <c r="D150" s="226">
        <f>SUM(D152:D155)</f>
        <v>4650.0001</v>
      </c>
      <c r="E150" s="226">
        <f>SUM(E152:E155)</f>
        <v>4650.0001</v>
      </c>
      <c r="F150" s="213" t="s">
        <v>609</v>
      </c>
      <c r="G150" s="226">
        <f>SUM(G152:G155)</f>
        <v>5712.9001</v>
      </c>
      <c r="H150" s="226">
        <f>SUM(H152:H155)</f>
        <v>5712.9001</v>
      </c>
      <c r="I150" s="213" t="s">
        <v>609</v>
      </c>
      <c r="J150" s="226">
        <f>SUM(J152:J155)</f>
        <v>5268.4169999999995</v>
      </c>
      <c r="K150" s="226">
        <f>SUM(K152:K155)</f>
        <v>5268.4169999999995</v>
      </c>
      <c r="L150" s="213" t="s">
        <v>609</v>
      </c>
    </row>
    <row r="151" spans="1:12" ht="12.75">
      <c r="A151" s="152"/>
      <c r="B151" s="205" t="s">
        <v>320</v>
      </c>
      <c r="C151" s="208"/>
      <c r="D151" s="226"/>
      <c r="E151" s="226"/>
      <c r="F151" s="213"/>
      <c r="G151" s="226"/>
      <c r="H151" s="226"/>
      <c r="I151" s="213"/>
      <c r="J151" s="226"/>
      <c r="K151" s="226"/>
      <c r="L151" s="213"/>
    </row>
    <row r="152" spans="1:12" ht="15.75" customHeight="1">
      <c r="A152" s="152">
        <v>4721</v>
      </c>
      <c r="B152" s="140" t="s">
        <v>401</v>
      </c>
      <c r="C152" s="141" t="s">
        <v>528</v>
      </c>
      <c r="D152" s="165">
        <f>SUM(E152:F152)</f>
        <v>0</v>
      </c>
      <c r="E152" s="226">
        <v>0</v>
      </c>
      <c r="F152" s="213" t="s">
        <v>609</v>
      </c>
      <c r="G152" s="165">
        <f>SUM(H152:I152)</f>
        <v>0</v>
      </c>
      <c r="H152" s="226">
        <v>0</v>
      </c>
      <c r="I152" s="213" t="s">
        <v>609</v>
      </c>
      <c r="J152" s="165">
        <f>SUM(K152:L152)</f>
        <v>0</v>
      </c>
      <c r="K152" s="226">
        <v>0</v>
      </c>
      <c r="L152" s="213" t="s">
        <v>609</v>
      </c>
    </row>
    <row r="153" spans="1:12" ht="12.75">
      <c r="A153" s="152">
        <v>4722</v>
      </c>
      <c r="B153" s="140" t="s">
        <v>402</v>
      </c>
      <c r="C153" s="144">
        <v>4822</v>
      </c>
      <c r="D153" s="165">
        <f>SUM(E153:F153)</f>
        <v>0.0001</v>
      </c>
      <c r="E153" s="226">
        <v>0.0001</v>
      </c>
      <c r="F153" s="213" t="s">
        <v>609</v>
      </c>
      <c r="G153" s="165">
        <f>SUM(H153:I153)</f>
        <v>1320.0001</v>
      </c>
      <c r="H153" s="226">
        <v>1320.0001</v>
      </c>
      <c r="I153" s="213" t="s">
        <v>609</v>
      </c>
      <c r="J153" s="165">
        <f>SUM(K153:L153)</f>
        <v>1317.391</v>
      </c>
      <c r="K153" s="226">
        <v>1317.391</v>
      </c>
      <c r="L153" s="213" t="s">
        <v>609</v>
      </c>
    </row>
    <row r="154" spans="1:12" ht="12.75">
      <c r="A154" s="152">
        <v>4723</v>
      </c>
      <c r="B154" s="140" t="s">
        <v>531</v>
      </c>
      <c r="C154" s="141" t="s">
        <v>529</v>
      </c>
      <c r="D154" s="165">
        <f>SUM(E154:F154)</f>
        <v>4650</v>
      </c>
      <c r="E154" s="226">
        <v>4650</v>
      </c>
      <c r="F154" s="213" t="s">
        <v>609</v>
      </c>
      <c r="G154" s="165">
        <f>SUM(H154:I154)</f>
        <v>4392.9</v>
      </c>
      <c r="H154" s="226">
        <v>4392.9</v>
      </c>
      <c r="I154" s="213" t="s">
        <v>609</v>
      </c>
      <c r="J154" s="165">
        <f>SUM(K154:L154)</f>
        <v>3951.026</v>
      </c>
      <c r="K154" s="226">
        <v>3951.026</v>
      </c>
      <c r="L154" s="213" t="s">
        <v>609</v>
      </c>
    </row>
    <row r="155" spans="1:12" ht="24">
      <c r="A155" s="152">
        <v>4724</v>
      </c>
      <c r="B155" s="140" t="s">
        <v>532</v>
      </c>
      <c r="C155" s="141" t="s">
        <v>530</v>
      </c>
      <c r="D155" s="165">
        <f>SUM(E155:F155)</f>
        <v>0</v>
      </c>
      <c r="E155" s="226">
        <v>0</v>
      </c>
      <c r="F155" s="213" t="s">
        <v>609</v>
      </c>
      <c r="G155" s="165">
        <f>SUM(H155:I155)</f>
        <v>0</v>
      </c>
      <c r="H155" s="226">
        <v>0</v>
      </c>
      <c r="I155" s="213" t="s">
        <v>609</v>
      </c>
      <c r="J155" s="165">
        <f>SUM(K155:L155)</f>
        <v>0</v>
      </c>
      <c r="K155" s="226">
        <v>0</v>
      </c>
      <c r="L155" s="213" t="s">
        <v>609</v>
      </c>
    </row>
    <row r="156" spans="1:12" ht="24">
      <c r="A156" s="152">
        <v>4730</v>
      </c>
      <c r="B156" s="142" t="s">
        <v>694</v>
      </c>
      <c r="C156" s="208" t="s">
        <v>603</v>
      </c>
      <c r="D156" s="226">
        <f>SUM(D158)</f>
        <v>0.0001</v>
      </c>
      <c r="E156" s="226">
        <f>SUM(E158)</f>
        <v>0.0001</v>
      </c>
      <c r="F156" s="213" t="s">
        <v>609</v>
      </c>
      <c r="G156" s="226">
        <f>SUM(G158)</f>
        <v>507.1001</v>
      </c>
      <c r="H156" s="226">
        <f>SUM(H158)</f>
        <v>507.1001</v>
      </c>
      <c r="I156" s="213" t="s">
        <v>609</v>
      </c>
      <c r="J156" s="226">
        <f>SUM(J158)</f>
        <v>507.038</v>
      </c>
      <c r="K156" s="226">
        <f>SUM(K158)</f>
        <v>507.038</v>
      </c>
      <c r="L156" s="213" t="s">
        <v>609</v>
      </c>
    </row>
    <row r="157" spans="1:12" ht="12.75">
      <c r="A157" s="152"/>
      <c r="B157" s="205" t="s">
        <v>320</v>
      </c>
      <c r="C157" s="208"/>
      <c r="D157" s="226"/>
      <c r="E157" s="226"/>
      <c r="F157" s="213"/>
      <c r="G157" s="226"/>
      <c r="H157" s="226"/>
      <c r="I157" s="213"/>
      <c r="J157" s="226"/>
      <c r="K157" s="226"/>
      <c r="L157" s="213"/>
    </row>
    <row r="158" spans="1:12" ht="24">
      <c r="A158" s="152">
        <v>4731</v>
      </c>
      <c r="B158" s="147" t="s">
        <v>695</v>
      </c>
      <c r="C158" s="141" t="s">
        <v>533</v>
      </c>
      <c r="D158" s="165">
        <f>SUM(E158:F158)</f>
        <v>0.0001</v>
      </c>
      <c r="E158" s="226">
        <v>0.0001</v>
      </c>
      <c r="F158" s="213" t="s">
        <v>609</v>
      </c>
      <c r="G158" s="165">
        <f>SUM(H158:I158)</f>
        <v>507.1001</v>
      </c>
      <c r="H158" s="226">
        <v>507.1001</v>
      </c>
      <c r="I158" s="213" t="s">
        <v>609</v>
      </c>
      <c r="J158" s="165">
        <f>SUM(K158:L158)</f>
        <v>507.038</v>
      </c>
      <c r="K158" s="226">
        <v>507.038</v>
      </c>
      <c r="L158" s="213" t="s">
        <v>609</v>
      </c>
    </row>
    <row r="159" spans="1:12" ht="36">
      <c r="A159" s="152">
        <v>4740</v>
      </c>
      <c r="B159" s="148" t="s">
        <v>696</v>
      </c>
      <c r="C159" s="208" t="s">
        <v>603</v>
      </c>
      <c r="D159" s="226">
        <f>SUM(D161:D162)</f>
        <v>0</v>
      </c>
      <c r="E159" s="226">
        <f>SUM(E161:E162)</f>
        <v>0</v>
      </c>
      <c r="F159" s="213" t="s">
        <v>609</v>
      </c>
      <c r="G159" s="226">
        <f>SUM(G161:G162)</f>
        <v>0</v>
      </c>
      <c r="H159" s="226">
        <f>SUM(H161:H162)</f>
        <v>0</v>
      </c>
      <c r="I159" s="213" t="s">
        <v>609</v>
      </c>
      <c r="J159" s="226">
        <f>SUM(J161:J162)</f>
        <v>0</v>
      </c>
      <c r="K159" s="226">
        <f>SUM(K161:K162)</f>
        <v>0</v>
      </c>
      <c r="L159" s="213" t="s">
        <v>609</v>
      </c>
    </row>
    <row r="160" spans="1:12" ht="12.75">
      <c r="A160" s="152"/>
      <c r="B160" s="205" t="s">
        <v>320</v>
      </c>
      <c r="C160" s="208"/>
      <c r="D160" s="226"/>
      <c r="E160" s="226"/>
      <c r="F160" s="213"/>
      <c r="G160" s="226"/>
      <c r="H160" s="226"/>
      <c r="I160" s="213"/>
      <c r="J160" s="226"/>
      <c r="K160" s="226"/>
      <c r="L160" s="213"/>
    </row>
    <row r="161" spans="1:12" ht="27.75" customHeight="1">
      <c r="A161" s="152">
        <v>4741</v>
      </c>
      <c r="B161" s="140" t="s">
        <v>403</v>
      </c>
      <c r="C161" s="141" t="s">
        <v>534</v>
      </c>
      <c r="D161" s="165">
        <f>SUM(E161:F161)</f>
        <v>0</v>
      </c>
      <c r="E161" s="226">
        <v>0</v>
      </c>
      <c r="F161" s="213" t="s">
        <v>609</v>
      </c>
      <c r="G161" s="165">
        <f>SUM(H161:I161)</f>
        <v>0</v>
      </c>
      <c r="H161" s="226">
        <v>0</v>
      </c>
      <c r="I161" s="213" t="s">
        <v>609</v>
      </c>
      <c r="J161" s="165">
        <f>SUM(K161:L161)</f>
        <v>0</v>
      </c>
      <c r="K161" s="226">
        <v>0</v>
      </c>
      <c r="L161" s="213" t="s">
        <v>609</v>
      </c>
    </row>
    <row r="162" spans="1:12" ht="27" customHeight="1">
      <c r="A162" s="152">
        <v>4742</v>
      </c>
      <c r="B162" s="140" t="s">
        <v>536</v>
      </c>
      <c r="C162" s="141" t="s">
        <v>535</v>
      </c>
      <c r="D162" s="165">
        <f>SUM(E162:F162)</f>
        <v>0</v>
      </c>
      <c r="E162" s="226">
        <v>0</v>
      </c>
      <c r="F162" s="213" t="s">
        <v>609</v>
      </c>
      <c r="G162" s="165">
        <f>SUM(H162:I162)</f>
        <v>0</v>
      </c>
      <c r="H162" s="226">
        <v>0</v>
      </c>
      <c r="I162" s="213" t="s">
        <v>609</v>
      </c>
      <c r="J162" s="165">
        <f>SUM(K162:L162)</f>
        <v>0</v>
      </c>
      <c r="K162" s="226">
        <v>0</v>
      </c>
      <c r="L162" s="213" t="s">
        <v>609</v>
      </c>
    </row>
    <row r="163" spans="1:12" ht="39.75" customHeight="1">
      <c r="A163" s="152">
        <v>4750</v>
      </c>
      <c r="B163" s="142" t="s">
        <v>697</v>
      </c>
      <c r="C163" s="208" t="s">
        <v>603</v>
      </c>
      <c r="D163" s="226">
        <f>SUM(D165)</f>
        <v>0</v>
      </c>
      <c r="E163" s="226">
        <f>SUM(E165)</f>
        <v>0</v>
      </c>
      <c r="F163" s="213" t="s">
        <v>609</v>
      </c>
      <c r="G163" s="226">
        <f>SUM(G165)</f>
        <v>0</v>
      </c>
      <c r="H163" s="226">
        <f>SUM(H165)</f>
        <v>0</v>
      </c>
      <c r="I163" s="213" t="s">
        <v>609</v>
      </c>
      <c r="J163" s="226">
        <f>SUM(J165)</f>
        <v>0</v>
      </c>
      <c r="K163" s="226">
        <f>SUM(K165)</f>
        <v>0</v>
      </c>
      <c r="L163" s="213" t="s">
        <v>609</v>
      </c>
    </row>
    <row r="164" spans="1:12" ht="12.75">
      <c r="A164" s="152"/>
      <c r="B164" s="205" t="s">
        <v>320</v>
      </c>
      <c r="C164" s="208"/>
      <c r="D164" s="226"/>
      <c r="E164" s="226"/>
      <c r="F164" s="213"/>
      <c r="G164" s="226"/>
      <c r="H164" s="226"/>
      <c r="I164" s="213"/>
      <c r="J164" s="226"/>
      <c r="K164" s="226"/>
      <c r="L164" s="213"/>
    </row>
    <row r="165" spans="1:12" ht="39.75" customHeight="1">
      <c r="A165" s="152">
        <v>4751</v>
      </c>
      <c r="B165" s="140" t="s">
        <v>537</v>
      </c>
      <c r="C165" s="141" t="s">
        <v>538</v>
      </c>
      <c r="D165" s="165">
        <f>SUM(E165:F165)</f>
        <v>0</v>
      </c>
      <c r="E165" s="226">
        <v>0</v>
      </c>
      <c r="F165" s="213" t="s">
        <v>609</v>
      </c>
      <c r="G165" s="165">
        <f>SUM(H165:I165)</f>
        <v>0</v>
      </c>
      <c r="H165" s="226">
        <v>0</v>
      </c>
      <c r="I165" s="213" t="s">
        <v>609</v>
      </c>
      <c r="J165" s="165">
        <f>SUM(K165:L165)</f>
        <v>0</v>
      </c>
      <c r="K165" s="226">
        <v>0</v>
      </c>
      <c r="L165" s="213" t="s">
        <v>609</v>
      </c>
    </row>
    <row r="166" spans="1:12" ht="17.25" customHeight="1">
      <c r="A166" s="152">
        <v>4760</v>
      </c>
      <c r="B166" s="148" t="s">
        <v>698</v>
      </c>
      <c r="C166" s="208" t="s">
        <v>603</v>
      </c>
      <c r="D166" s="226">
        <f>SUM(D168)</f>
        <v>24590.0001</v>
      </c>
      <c r="E166" s="226">
        <f>SUM(E168)</f>
        <v>24590.0001</v>
      </c>
      <c r="F166" s="213" t="s">
        <v>609</v>
      </c>
      <c r="G166" s="226">
        <f>SUM(G168)</f>
        <v>32818.1</v>
      </c>
      <c r="H166" s="226">
        <f>SUM(H168)</f>
        <v>32818.1</v>
      </c>
      <c r="I166" s="213" t="s">
        <v>609</v>
      </c>
      <c r="J166" s="226">
        <f>SUM(J168)</f>
        <v>30593.475</v>
      </c>
      <c r="K166" s="226">
        <f>SUM(K168)</f>
        <v>30593.475</v>
      </c>
      <c r="L166" s="213" t="s">
        <v>609</v>
      </c>
    </row>
    <row r="167" spans="1:12" ht="12.75">
      <c r="A167" s="152"/>
      <c r="B167" s="205" t="s">
        <v>320</v>
      </c>
      <c r="C167" s="208"/>
      <c r="D167" s="226"/>
      <c r="E167" s="226"/>
      <c r="F167" s="213"/>
      <c r="G167" s="226"/>
      <c r="H167" s="226"/>
      <c r="I167" s="213"/>
      <c r="J167" s="226"/>
      <c r="K167" s="226"/>
      <c r="L167" s="213"/>
    </row>
    <row r="168" spans="1:12" ht="17.25" customHeight="1">
      <c r="A168" s="152">
        <v>4761</v>
      </c>
      <c r="B168" s="140" t="s">
        <v>540</v>
      </c>
      <c r="C168" s="141" t="s">
        <v>539</v>
      </c>
      <c r="D168" s="165">
        <f>SUM(E168:F168)</f>
        <v>24590.0001</v>
      </c>
      <c r="E168" s="226">
        <v>24590.0001</v>
      </c>
      <c r="F168" s="213" t="s">
        <v>609</v>
      </c>
      <c r="G168" s="165">
        <f>SUM(H168:I168)</f>
        <v>32818.1</v>
      </c>
      <c r="H168" s="226">
        <v>32818.1</v>
      </c>
      <c r="I168" s="213" t="s">
        <v>609</v>
      </c>
      <c r="J168" s="165">
        <f>SUM(K168:L168)</f>
        <v>30593.475</v>
      </c>
      <c r="K168" s="226">
        <v>30593.475</v>
      </c>
      <c r="L168" s="213" t="s">
        <v>609</v>
      </c>
    </row>
    <row r="169" spans="1:12" ht="12.75">
      <c r="A169" s="152">
        <v>4770</v>
      </c>
      <c r="B169" s="142" t="s">
        <v>699</v>
      </c>
      <c r="C169" s="208" t="s">
        <v>603</v>
      </c>
      <c r="D169" s="226">
        <f>SUM(D171)</f>
        <v>0</v>
      </c>
      <c r="E169" s="226">
        <f aca="true" t="shared" si="19" ref="E169:L169">SUM(E171)</f>
        <v>215100</v>
      </c>
      <c r="F169" s="226">
        <f t="shared" si="19"/>
        <v>0</v>
      </c>
      <c r="G169" s="226">
        <f t="shared" si="19"/>
        <v>0</v>
      </c>
      <c r="H169" s="226">
        <f t="shared" si="19"/>
        <v>215100</v>
      </c>
      <c r="I169" s="226">
        <f t="shared" si="19"/>
        <v>0</v>
      </c>
      <c r="J169" s="226">
        <f t="shared" si="19"/>
        <v>0</v>
      </c>
      <c r="K169" s="226">
        <f t="shared" si="19"/>
        <v>215100</v>
      </c>
      <c r="L169" s="226">
        <f t="shared" si="19"/>
        <v>0</v>
      </c>
    </row>
    <row r="170" spans="1:12" ht="12.75">
      <c r="A170" s="152"/>
      <c r="B170" s="205" t="s">
        <v>320</v>
      </c>
      <c r="C170" s="208"/>
      <c r="D170" s="226"/>
      <c r="E170" s="226"/>
      <c r="F170" s="213"/>
      <c r="G170" s="226"/>
      <c r="H170" s="226"/>
      <c r="I170" s="213"/>
      <c r="J170" s="226"/>
      <c r="K170" s="226"/>
      <c r="L170" s="213"/>
    </row>
    <row r="171" spans="1:12" ht="12.75">
      <c r="A171" s="152">
        <v>4771</v>
      </c>
      <c r="B171" s="140" t="s">
        <v>545</v>
      </c>
      <c r="C171" s="141" t="s">
        <v>541</v>
      </c>
      <c r="D171" s="165">
        <f>SUM(E171:F171)-Ekamutner!F97</f>
        <v>0</v>
      </c>
      <c r="E171" s="226">
        <v>215100</v>
      </c>
      <c r="F171" s="213">
        <v>0</v>
      </c>
      <c r="G171" s="165">
        <f>SUM(H171:I171)-Ekamutner!I97</f>
        <v>0</v>
      </c>
      <c r="H171" s="226">
        <v>215100</v>
      </c>
      <c r="I171" s="213">
        <v>0</v>
      </c>
      <c r="J171" s="165">
        <f>SUM(K171:L171)-Ekamutner!L97</f>
        <v>0</v>
      </c>
      <c r="K171" s="226">
        <v>215100</v>
      </c>
      <c r="L171" s="213">
        <v>0</v>
      </c>
    </row>
    <row r="172" spans="1:12" ht="36">
      <c r="A172" s="152">
        <v>4772</v>
      </c>
      <c r="B172" s="147" t="s">
        <v>381</v>
      </c>
      <c r="C172" s="208" t="s">
        <v>603</v>
      </c>
      <c r="D172" s="165">
        <f>SUM(E172:F172)</f>
        <v>215100</v>
      </c>
      <c r="E172" s="226">
        <v>215100</v>
      </c>
      <c r="F172" s="213" t="s">
        <v>610</v>
      </c>
      <c r="G172" s="165">
        <f>SUM(H172:I172)</f>
        <v>215100</v>
      </c>
      <c r="H172" s="226">
        <v>215100</v>
      </c>
      <c r="I172" s="213" t="s">
        <v>610</v>
      </c>
      <c r="J172" s="165">
        <f>SUM(K172:L172)</f>
        <v>215100</v>
      </c>
      <c r="K172" s="226">
        <v>215100</v>
      </c>
      <c r="L172" s="213" t="s">
        <v>610</v>
      </c>
    </row>
    <row r="173" spans="1:12" s="75" customFormat="1" ht="56.25" customHeight="1">
      <c r="A173" s="152">
        <v>5000</v>
      </c>
      <c r="B173" s="149" t="s">
        <v>700</v>
      </c>
      <c r="C173" s="208" t="s">
        <v>603</v>
      </c>
      <c r="D173" s="226">
        <f>SUM(D175,D193,D199,D202)</f>
        <v>415100.00070000003</v>
      </c>
      <c r="E173" s="213" t="s">
        <v>609</v>
      </c>
      <c r="F173" s="226">
        <f>SUM(F175,F193,F199,F202)</f>
        <v>415100.00070000003</v>
      </c>
      <c r="G173" s="226">
        <f>SUM(G175,G193,G199,G202)</f>
        <v>390826.1606</v>
      </c>
      <c r="H173" s="213" t="s">
        <v>609</v>
      </c>
      <c r="I173" s="226">
        <f>SUM(I175,I193,I199,I202)</f>
        <v>390826.1606</v>
      </c>
      <c r="J173" s="226">
        <f>SUM(J175,J193,J199,J202)</f>
        <v>370000.65040000004</v>
      </c>
      <c r="K173" s="213" t="s">
        <v>609</v>
      </c>
      <c r="L173" s="226">
        <f>SUM(L175,L193,L199,L202)</f>
        <v>370000.65040000004</v>
      </c>
    </row>
    <row r="174" spans="1:12" ht="12.75">
      <c r="A174" s="152"/>
      <c r="B174" s="205" t="s">
        <v>322</v>
      </c>
      <c r="C174" s="204"/>
      <c r="D174" s="226"/>
      <c r="E174" s="226"/>
      <c r="F174" s="226"/>
      <c r="G174" s="226"/>
      <c r="H174" s="226"/>
      <c r="I174" s="226"/>
      <c r="J174" s="226"/>
      <c r="K174" s="226"/>
      <c r="L174" s="226"/>
    </row>
    <row r="175" spans="1:12" ht="22.5">
      <c r="A175" s="152">
        <v>5100</v>
      </c>
      <c r="B175" s="140" t="s">
        <v>701</v>
      </c>
      <c r="C175" s="208" t="s">
        <v>603</v>
      </c>
      <c r="D175" s="226">
        <f>SUM(D177,D182,D187)</f>
        <v>415100.00070000003</v>
      </c>
      <c r="E175" s="213" t="s">
        <v>609</v>
      </c>
      <c r="F175" s="226">
        <f>SUM(F177,F182,F187)</f>
        <v>415100.00070000003</v>
      </c>
      <c r="G175" s="226">
        <f>SUM(G177,G182,G187)</f>
        <v>390826.1606</v>
      </c>
      <c r="H175" s="213" t="s">
        <v>609</v>
      </c>
      <c r="I175" s="226">
        <f>SUM(I177,I182,I187)</f>
        <v>390826.1606</v>
      </c>
      <c r="J175" s="226">
        <f>SUM(J177,J182,J187)</f>
        <v>370000.65040000004</v>
      </c>
      <c r="K175" s="213" t="s">
        <v>609</v>
      </c>
      <c r="L175" s="226">
        <f>SUM(L177,L182,L187)</f>
        <v>370000.65040000004</v>
      </c>
    </row>
    <row r="176" spans="1:12" ht="12.75">
      <c r="A176" s="152"/>
      <c r="B176" s="205" t="s">
        <v>322</v>
      </c>
      <c r="C176" s="204"/>
      <c r="D176" s="226"/>
      <c r="E176" s="226"/>
      <c r="F176" s="226"/>
      <c r="G176" s="226"/>
      <c r="H176" s="226"/>
      <c r="I176" s="226"/>
      <c r="J176" s="226"/>
      <c r="K176" s="226"/>
      <c r="L176" s="226"/>
    </row>
    <row r="177" spans="1:12" ht="22.5">
      <c r="A177" s="152">
        <v>5110</v>
      </c>
      <c r="B177" s="142" t="s">
        <v>702</v>
      </c>
      <c r="C177" s="208" t="s">
        <v>603</v>
      </c>
      <c r="D177" s="226">
        <f>SUM(D179:D181)</f>
        <v>233850.00040000002</v>
      </c>
      <c r="E177" s="226" t="s">
        <v>610</v>
      </c>
      <c r="F177" s="226">
        <f aca="true" t="shared" si="20" ref="F177:L177">SUM(F179:F181)</f>
        <v>233850.00040000002</v>
      </c>
      <c r="G177" s="226">
        <f t="shared" si="20"/>
        <v>266161.6602</v>
      </c>
      <c r="H177" s="226" t="s">
        <v>610</v>
      </c>
      <c r="I177" s="226">
        <f t="shared" si="20"/>
        <v>266161.6602</v>
      </c>
      <c r="J177" s="226">
        <f t="shared" si="20"/>
        <v>262418.869</v>
      </c>
      <c r="K177" s="226" t="s">
        <v>610</v>
      </c>
      <c r="L177" s="226">
        <f t="shared" si="20"/>
        <v>262418.869</v>
      </c>
    </row>
    <row r="178" spans="1:12" ht="12.75">
      <c r="A178" s="152"/>
      <c r="B178" s="205" t="s">
        <v>320</v>
      </c>
      <c r="C178" s="208"/>
      <c r="D178" s="226"/>
      <c r="E178" s="226"/>
      <c r="F178" s="213"/>
      <c r="G178" s="226"/>
      <c r="H178" s="226"/>
      <c r="I178" s="213"/>
      <c r="J178" s="226"/>
      <c r="K178" s="226"/>
      <c r="L178" s="213"/>
    </row>
    <row r="179" spans="1:12" ht="12.75">
      <c r="A179" s="152">
        <v>5111</v>
      </c>
      <c r="B179" s="140" t="s">
        <v>370</v>
      </c>
      <c r="C179" s="150" t="s">
        <v>542</v>
      </c>
      <c r="D179" s="165">
        <f>SUM(E179:F179)</f>
        <v>0.0001</v>
      </c>
      <c r="E179" s="213" t="s">
        <v>609</v>
      </c>
      <c r="F179" s="226">
        <v>0.0001</v>
      </c>
      <c r="G179" s="165">
        <f>SUM(H179:I179)</f>
        <v>7000</v>
      </c>
      <c r="H179" s="213" t="s">
        <v>609</v>
      </c>
      <c r="I179" s="226">
        <v>7000</v>
      </c>
      <c r="J179" s="165">
        <f>SUM(K179:L179)</f>
        <v>7000</v>
      </c>
      <c r="K179" s="213" t="s">
        <v>609</v>
      </c>
      <c r="L179" s="226">
        <v>7000</v>
      </c>
    </row>
    <row r="180" spans="1:12" ht="20.25" customHeight="1">
      <c r="A180" s="152">
        <v>5112</v>
      </c>
      <c r="B180" s="140" t="s">
        <v>371</v>
      </c>
      <c r="C180" s="150" t="s">
        <v>543</v>
      </c>
      <c r="D180" s="165">
        <f>SUM(E180:F180)</f>
        <v>156850.0001</v>
      </c>
      <c r="E180" s="213" t="s">
        <v>609</v>
      </c>
      <c r="F180" s="226">
        <v>156850.0001</v>
      </c>
      <c r="G180" s="165">
        <f>SUM(H180:I180)</f>
        <v>18734.5001</v>
      </c>
      <c r="H180" s="213" t="s">
        <v>609</v>
      </c>
      <c r="I180" s="226">
        <v>18734.5001</v>
      </c>
      <c r="J180" s="165">
        <f>SUM(K180:L180)</f>
        <v>14994.935</v>
      </c>
      <c r="K180" s="213" t="s">
        <v>609</v>
      </c>
      <c r="L180" s="226">
        <v>14994.935</v>
      </c>
    </row>
    <row r="181" spans="1:12" ht="26.25" customHeight="1">
      <c r="A181" s="152">
        <v>5113</v>
      </c>
      <c r="B181" s="140" t="s">
        <v>372</v>
      </c>
      <c r="C181" s="150" t="s">
        <v>544</v>
      </c>
      <c r="D181" s="165">
        <f>SUM(E181:F181)</f>
        <v>77000.0002</v>
      </c>
      <c r="E181" s="213" t="s">
        <v>609</v>
      </c>
      <c r="F181" s="226">
        <v>77000.0002</v>
      </c>
      <c r="G181" s="165">
        <f>SUM(H181:I181)</f>
        <v>240427.1601</v>
      </c>
      <c r="H181" s="213" t="s">
        <v>609</v>
      </c>
      <c r="I181" s="226">
        <v>240427.1601</v>
      </c>
      <c r="J181" s="165">
        <f>SUM(K181:L181)</f>
        <v>240423.934</v>
      </c>
      <c r="K181" s="213" t="s">
        <v>609</v>
      </c>
      <c r="L181" s="226">
        <v>240423.934</v>
      </c>
    </row>
    <row r="182" spans="1:12" ht="28.5" customHeight="1">
      <c r="A182" s="152">
        <v>5120</v>
      </c>
      <c r="B182" s="142" t="s">
        <v>703</v>
      </c>
      <c r="C182" s="208" t="s">
        <v>603</v>
      </c>
      <c r="D182" s="226">
        <f>SUM(D184:D186)</f>
        <v>155750.0002</v>
      </c>
      <c r="E182" s="226" t="s">
        <v>610</v>
      </c>
      <c r="F182" s="226">
        <f aca="true" t="shared" si="21" ref="F182:L182">SUM(F184:F186)</f>
        <v>155750.0002</v>
      </c>
      <c r="G182" s="226">
        <f t="shared" si="21"/>
        <v>105709.50020000001</v>
      </c>
      <c r="H182" s="226" t="s">
        <v>610</v>
      </c>
      <c r="I182" s="226">
        <f t="shared" si="21"/>
        <v>105709.50020000001</v>
      </c>
      <c r="J182" s="226">
        <f t="shared" si="21"/>
        <v>95417.7812</v>
      </c>
      <c r="K182" s="226" t="s">
        <v>610</v>
      </c>
      <c r="L182" s="226">
        <f t="shared" si="21"/>
        <v>95417.7812</v>
      </c>
    </row>
    <row r="183" spans="1:12" ht="12.75">
      <c r="A183" s="152"/>
      <c r="B183" s="151" t="s">
        <v>320</v>
      </c>
      <c r="C183" s="208"/>
      <c r="D183" s="226"/>
      <c r="E183" s="226"/>
      <c r="F183" s="213"/>
      <c r="G183" s="226"/>
      <c r="H183" s="226"/>
      <c r="I183" s="213"/>
      <c r="J183" s="226"/>
      <c r="K183" s="226"/>
      <c r="L183" s="213"/>
    </row>
    <row r="184" spans="1:12" ht="12.75">
      <c r="A184" s="152">
        <v>5121</v>
      </c>
      <c r="B184" s="140" t="s">
        <v>367</v>
      </c>
      <c r="C184" s="150" t="s">
        <v>546</v>
      </c>
      <c r="D184" s="165">
        <f>SUM(E184:F184)</f>
        <v>42400</v>
      </c>
      <c r="E184" s="213" t="s">
        <v>609</v>
      </c>
      <c r="F184" s="226">
        <v>42400</v>
      </c>
      <c r="G184" s="165">
        <f>SUM(H184:I184)</f>
        <v>38618.3</v>
      </c>
      <c r="H184" s="213" t="s">
        <v>609</v>
      </c>
      <c r="I184" s="226">
        <v>38618.3</v>
      </c>
      <c r="J184" s="165">
        <f>SUM(K184:L184)</f>
        <v>36939.045</v>
      </c>
      <c r="K184" s="213" t="s">
        <v>609</v>
      </c>
      <c r="L184" s="226">
        <v>36939.045</v>
      </c>
    </row>
    <row r="185" spans="1:12" ht="12.75">
      <c r="A185" s="152">
        <v>5122</v>
      </c>
      <c r="B185" s="140" t="s">
        <v>368</v>
      </c>
      <c r="C185" s="150" t="s">
        <v>547</v>
      </c>
      <c r="D185" s="165">
        <f>SUM(E185:F185)</f>
        <v>45000</v>
      </c>
      <c r="E185" s="213" t="s">
        <v>609</v>
      </c>
      <c r="F185" s="226">
        <v>45000</v>
      </c>
      <c r="G185" s="165">
        <f>SUM(H185:I185)</f>
        <v>42900</v>
      </c>
      <c r="H185" s="213" t="s">
        <v>609</v>
      </c>
      <c r="I185" s="226">
        <v>42900</v>
      </c>
      <c r="J185" s="165">
        <f>SUM(K185:L185)</f>
        <v>38985.728</v>
      </c>
      <c r="K185" s="213" t="s">
        <v>609</v>
      </c>
      <c r="L185" s="226">
        <v>38985.728</v>
      </c>
    </row>
    <row r="186" spans="1:12" ht="17.25" customHeight="1">
      <c r="A186" s="152">
        <v>5123</v>
      </c>
      <c r="B186" s="140" t="s">
        <v>369</v>
      </c>
      <c r="C186" s="150" t="s">
        <v>548</v>
      </c>
      <c r="D186" s="165">
        <f>SUM(E186:F186)</f>
        <v>68350.0002</v>
      </c>
      <c r="E186" s="213" t="s">
        <v>609</v>
      </c>
      <c r="F186" s="226">
        <v>68350.0002</v>
      </c>
      <c r="G186" s="165">
        <f>SUM(H186:I186)</f>
        <v>24191.2002</v>
      </c>
      <c r="H186" s="213" t="s">
        <v>609</v>
      </c>
      <c r="I186" s="226">
        <v>24191.2002</v>
      </c>
      <c r="J186" s="165">
        <f>SUM(K186:L186)</f>
        <v>19493.0082</v>
      </c>
      <c r="K186" s="213" t="s">
        <v>609</v>
      </c>
      <c r="L186" s="226">
        <v>19493.0082</v>
      </c>
    </row>
    <row r="187" spans="1:12" ht="36.75" customHeight="1">
      <c r="A187" s="152">
        <v>5130</v>
      </c>
      <c r="B187" s="142" t="s">
        <v>704</v>
      </c>
      <c r="C187" s="208" t="s">
        <v>603</v>
      </c>
      <c r="D187" s="226">
        <f>SUM(D189:D192)</f>
        <v>25500.0001</v>
      </c>
      <c r="E187" s="226" t="s">
        <v>610</v>
      </c>
      <c r="F187" s="226">
        <f aca="true" t="shared" si="22" ref="F187:L187">SUM(F189:F192)</f>
        <v>25500.0001</v>
      </c>
      <c r="G187" s="226">
        <f t="shared" si="22"/>
        <v>18955.000200000002</v>
      </c>
      <c r="H187" s="226" t="s">
        <v>610</v>
      </c>
      <c r="I187" s="226">
        <f t="shared" si="22"/>
        <v>18955.000200000002</v>
      </c>
      <c r="J187" s="226">
        <f t="shared" si="22"/>
        <v>12164.0002</v>
      </c>
      <c r="K187" s="226" t="s">
        <v>610</v>
      </c>
      <c r="L187" s="226">
        <f t="shared" si="22"/>
        <v>12164.0002</v>
      </c>
    </row>
    <row r="188" spans="1:12" ht="12.75">
      <c r="A188" s="152"/>
      <c r="B188" s="205" t="s">
        <v>320</v>
      </c>
      <c r="C188" s="208"/>
      <c r="D188" s="226"/>
      <c r="E188" s="226"/>
      <c r="F188" s="213"/>
      <c r="G188" s="226"/>
      <c r="H188" s="226"/>
      <c r="I188" s="213"/>
      <c r="J188" s="226"/>
      <c r="K188" s="226"/>
      <c r="L188" s="213"/>
    </row>
    <row r="189" spans="1:12" ht="17.25" customHeight="1">
      <c r="A189" s="152">
        <v>5131</v>
      </c>
      <c r="B189" s="140" t="s">
        <v>551</v>
      </c>
      <c r="C189" s="150" t="s">
        <v>549</v>
      </c>
      <c r="D189" s="165">
        <f>SUM(E189:F189)</f>
        <v>20000</v>
      </c>
      <c r="E189" s="213" t="s">
        <v>609</v>
      </c>
      <c r="F189" s="226">
        <v>20000</v>
      </c>
      <c r="G189" s="165">
        <f>SUM(H189:I189)</f>
        <v>6155</v>
      </c>
      <c r="H189" s="213" t="s">
        <v>609</v>
      </c>
      <c r="I189" s="226">
        <v>6155</v>
      </c>
      <c r="J189" s="165">
        <f>SUM(K189:L189)</f>
        <v>6155</v>
      </c>
      <c r="K189" s="213" t="s">
        <v>609</v>
      </c>
      <c r="L189" s="226">
        <v>6155</v>
      </c>
    </row>
    <row r="190" spans="1:12" ht="17.25" customHeight="1">
      <c r="A190" s="152">
        <v>5132</v>
      </c>
      <c r="B190" s="140" t="s">
        <v>364</v>
      </c>
      <c r="C190" s="150" t="s">
        <v>550</v>
      </c>
      <c r="D190" s="165">
        <f>SUM(E190:F190)</f>
        <v>0.0001</v>
      </c>
      <c r="E190" s="213" t="s">
        <v>609</v>
      </c>
      <c r="F190" s="226">
        <v>0.0001</v>
      </c>
      <c r="G190" s="165">
        <f>SUM(H190:I190)</f>
        <v>3000.0002</v>
      </c>
      <c r="H190" s="213" t="s">
        <v>609</v>
      </c>
      <c r="I190" s="226">
        <v>3000.0002</v>
      </c>
      <c r="J190" s="165">
        <f>SUM(K190:L190)</f>
        <v>3000.0002</v>
      </c>
      <c r="K190" s="213" t="s">
        <v>609</v>
      </c>
      <c r="L190" s="226">
        <v>3000.0002</v>
      </c>
    </row>
    <row r="191" spans="1:12" ht="17.25" customHeight="1">
      <c r="A191" s="152">
        <v>5133</v>
      </c>
      <c r="B191" s="140" t="s">
        <v>365</v>
      </c>
      <c r="C191" s="150" t="s">
        <v>557</v>
      </c>
      <c r="D191" s="165">
        <f>SUM(E191:F191)</f>
        <v>0</v>
      </c>
      <c r="E191" s="213" t="s">
        <v>610</v>
      </c>
      <c r="F191" s="226">
        <v>0</v>
      </c>
      <c r="G191" s="165">
        <f>SUM(H191:I191)</f>
        <v>0</v>
      </c>
      <c r="H191" s="213" t="s">
        <v>610</v>
      </c>
      <c r="I191" s="226">
        <v>0</v>
      </c>
      <c r="J191" s="165">
        <f>SUM(K191:L191)</f>
        <v>0</v>
      </c>
      <c r="K191" s="213" t="s">
        <v>610</v>
      </c>
      <c r="L191" s="226">
        <v>0</v>
      </c>
    </row>
    <row r="192" spans="1:12" ht="17.25" customHeight="1">
      <c r="A192" s="152">
        <v>5134</v>
      </c>
      <c r="B192" s="140" t="s">
        <v>366</v>
      </c>
      <c r="C192" s="150" t="s">
        <v>558</v>
      </c>
      <c r="D192" s="165">
        <f>SUM(E192:F192)</f>
        <v>5500</v>
      </c>
      <c r="E192" s="213" t="s">
        <v>610</v>
      </c>
      <c r="F192" s="226">
        <v>5500</v>
      </c>
      <c r="G192" s="165">
        <f>SUM(H192:I192)</f>
        <v>9800</v>
      </c>
      <c r="H192" s="213" t="s">
        <v>610</v>
      </c>
      <c r="I192" s="226">
        <v>9800</v>
      </c>
      <c r="J192" s="165">
        <f>SUM(K192:L192)</f>
        <v>3009</v>
      </c>
      <c r="K192" s="213" t="s">
        <v>610</v>
      </c>
      <c r="L192" s="226">
        <v>3009</v>
      </c>
    </row>
    <row r="193" spans="1:12" ht="19.5" customHeight="1">
      <c r="A193" s="152">
        <v>5200</v>
      </c>
      <c r="B193" s="142" t="s">
        <v>705</v>
      </c>
      <c r="C193" s="208" t="s">
        <v>603</v>
      </c>
      <c r="D193" s="226">
        <f>SUM(D195:D198)</f>
        <v>0</v>
      </c>
      <c r="E193" s="213" t="s">
        <v>609</v>
      </c>
      <c r="F193" s="226">
        <f>SUM(F195:F198)</f>
        <v>0</v>
      </c>
      <c r="G193" s="226">
        <f>SUM(G195:G198)</f>
        <v>0</v>
      </c>
      <c r="H193" s="213" t="s">
        <v>609</v>
      </c>
      <c r="I193" s="226">
        <f>SUM(I195:I198)</f>
        <v>0</v>
      </c>
      <c r="J193" s="226">
        <f>SUM(J195:J198)</f>
        <v>0</v>
      </c>
      <c r="K193" s="213" t="s">
        <v>609</v>
      </c>
      <c r="L193" s="226">
        <f>SUM(L195:L198)</f>
        <v>0</v>
      </c>
    </row>
    <row r="194" spans="1:12" ht="12.75">
      <c r="A194" s="152"/>
      <c r="B194" s="205" t="s">
        <v>322</v>
      </c>
      <c r="C194" s="204"/>
      <c r="D194" s="226"/>
      <c r="E194" s="226"/>
      <c r="F194" s="226"/>
      <c r="G194" s="226"/>
      <c r="H194" s="226"/>
      <c r="I194" s="226"/>
      <c r="J194" s="226"/>
      <c r="K194" s="226"/>
      <c r="L194" s="226"/>
    </row>
    <row r="195" spans="1:12" ht="27" customHeight="1">
      <c r="A195" s="152">
        <v>5211</v>
      </c>
      <c r="B195" s="140" t="s">
        <v>382</v>
      </c>
      <c r="C195" s="150" t="s">
        <v>552</v>
      </c>
      <c r="D195" s="165">
        <f>SUM(E195:F195)</f>
        <v>0</v>
      </c>
      <c r="E195" s="213" t="s">
        <v>609</v>
      </c>
      <c r="F195" s="226">
        <v>0</v>
      </c>
      <c r="G195" s="165">
        <f>SUM(H195:I195)</f>
        <v>0</v>
      </c>
      <c r="H195" s="213" t="s">
        <v>609</v>
      </c>
      <c r="I195" s="226">
        <v>0</v>
      </c>
      <c r="J195" s="165">
        <f>SUM(K195:L195)</f>
        <v>0</v>
      </c>
      <c r="K195" s="213" t="s">
        <v>609</v>
      </c>
      <c r="L195" s="226">
        <v>0</v>
      </c>
    </row>
    <row r="196" spans="1:12" ht="17.25" customHeight="1">
      <c r="A196" s="152">
        <v>5221</v>
      </c>
      <c r="B196" s="140" t="s">
        <v>383</v>
      </c>
      <c r="C196" s="150" t="s">
        <v>553</v>
      </c>
      <c r="D196" s="165">
        <f>SUM(E196:F196)</f>
        <v>0</v>
      </c>
      <c r="E196" s="213" t="s">
        <v>609</v>
      </c>
      <c r="F196" s="226">
        <v>0</v>
      </c>
      <c r="G196" s="165">
        <f>SUM(H196:I196)</f>
        <v>0</v>
      </c>
      <c r="H196" s="213" t="s">
        <v>609</v>
      </c>
      <c r="I196" s="226">
        <v>0</v>
      </c>
      <c r="J196" s="165">
        <f>SUM(K196:L196)</f>
        <v>0</v>
      </c>
      <c r="K196" s="213" t="s">
        <v>609</v>
      </c>
      <c r="L196" s="226">
        <v>0</v>
      </c>
    </row>
    <row r="197" spans="1:12" ht="24.75" customHeight="1">
      <c r="A197" s="152">
        <v>5231</v>
      </c>
      <c r="B197" s="140" t="s">
        <v>384</v>
      </c>
      <c r="C197" s="150" t="s">
        <v>554</v>
      </c>
      <c r="D197" s="165">
        <f>SUM(E197:F197)</f>
        <v>0</v>
      </c>
      <c r="E197" s="213" t="s">
        <v>609</v>
      </c>
      <c r="F197" s="226">
        <v>0</v>
      </c>
      <c r="G197" s="165">
        <f>SUM(H197:I197)</f>
        <v>0</v>
      </c>
      <c r="H197" s="213" t="s">
        <v>609</v>
      </c>
      <c r="I197" s="226">
        <v>0</v>
      </c>
      <c r="J197" s="165">
        <f>SUM(K197:L197)</f>
        <v>0</v>
      </c>
      <c r="K197" s="213" t="s">
        <v>609</v>
      </c>
      <c r="L197" s="226">
        <v>0</v>
      </c>
    </row>
    <row r="198" spans="1:12" ht="17.25" customHeight="1">
      <c r="A198" s="152">
        <v>5241</v>
      </c>
      <c r="B198" s="140" t="s">
        <v>556</v>
      </c>
      <c r="C198" s="150" t="s">
        <v>555</v>
      </c>
      <c r="D198" s="165">
        <f>SUM(E198:F198)</f>
        <v>0</v>
      </c>
      <c r="E198" s="213" t="s">
        <v>609</v>
      </c>
      <c r="F198" s="226">
        <v>0</v>
      </c>
      <c r="G198" s="165">
        <f>SUM(H198:I198)</f>
        <v>0</v>
      </c>
      <c r="H198" s="213" t="s">
        <v>609</v>
      </c>
      <c r="I198" s="226">
        <v>0</v>
      </c>
      <c r="J198" s="165">
        <f>SUM(K198:L198)</f>
        <v>0</v>
      </c>
      <c r="K198" s="213" t="s">
        <v>609</v>
      </c>
      <c r="L198" s="226">
        <v>0</v>
      </c>
    </row>
    <row r="199" spans="1:12" ht="12.75">
      <c r="A199" s="152">
        <v>5300</v>
      </c>
      <c r="B199" s="142" t="s">
        <v>706</v>
      </c>
      <c r="C199" s="208" t="s">
        <v>603</v>
      </c>
      <c r="D199" s="226">
        <f>SUM(D201)</f>
        <v>0</v>
      </c>
      <c r="E199" s="213" t="s">
        <v>609</v>
      </c>
      <c r="F199" s="226">
        <f>SUM(F201)</f>
        <v>0</v>
      </c>
      <c r="G199" s="226">
        <f>SUM(G201)</f>
        <v>0</v>
      </c>
      <c r="H199" s="213" t="s">
        <v>609</v>
      </c>
      <c r="I199" s="226">
        <f>SUM(I201)</f>
        <v>0</v>
      </c>
      <c r="J199" s="226">
        <f>SUM(J201)</f>
        <v>0</v>
      </c>
      <c r="K199" s="213" t="s">
        <v>609</v>
      </c>
      <c r="L199" s="226">
        <f>SUM(L201)</f>
        <v>0</v>
      </c>
    </row>
    <row r="200" spans="1:12" ht="12.75">
      <c r="A200" s="152"/>
      <c r="B200" s="205" t="s">
        <v>322</v>
      </c>
      <c r="C200" s="204"/>
      <c r="D200" s="226"/>
      <c r="E200" s="226"/>
      <c r="F200" s="226"/>
      <c r="G200" s="226"/>
      <c r="H200" s="226"/>
      <c r="I200" s="226"/>
      <c r="J200" s="226"/>
      <c r="K200" s="226"/>
      <c r="L200" s="226"/>
    </row>
    <row r="201" spans="1:12" ht="13.5" customHeight="1">
      <c r="A201" s="152">
        <v>5311</v>
      </c>
      <c r="B201" s="140" t="s">
        <v>404</v>
      </c>
      <c r="C201" s="150" t="s">
        <v>559</v>
      </c>
      <c r="D201" s="165">
        <f>SUM(E201:F201)</f>
        <v>0</v>
      </c>
      <c r="E201" s="213" t="s">
        <v>609</v>
      </c>
      <c r="F201" s="226">
        <v>0</v>
      </c>
      <c r="G201" s="165">
        <f>SUM(H201:I201)</f>
        <v>0</v>
      </c>
      <c r="H201" s="213" t="s">
        <v>609</v>
      </c>
      <c r="I201" s="226">
        <v>0</v>
      </c>
      <c r="J201" s="165">
        <f>SUM(K201:L201)</f>
        <v>0</v>
      </c>
      <c r="K201" s="213" t="s">
        <v>609</v>
      </c>
      <c r="L201" s="226">
        <v>0</v>
      </c>
    </row>
    <row r="202" spans="1:12" ht="22.5">
      <c r="A202" s="152">
        <v>5400</v>
      </c>
      <c r="B202" s="142" t="s">
        <v>128</v>
      </c>
      <c r="C202" s="208" t="s">
        <v>603</v>
      </c>
      <c r="D202" s="226">
        <f>SUM(D204:D207)</f>
        <v>0</v>
      </c>
      <c r="E202" s="213" t="s">
        <v>609</v>
      </c>
      <c r="F202" s="226">
        <f>SUM(F204:F207)</f>
        <v>0</v>
      </c>
      <c r="G202" s="226">
        <f>SUM(G204:G207)</f>
        <v>0</v>
      </c>
      <c r="H202" s="213" t="s">
        <v>609</v>
      </c>
      <c r="I202" s="226">
        <f>SUM(I204:I207)</f>
        <v>0</v>
      </c>
      <c r="J202" s="226">
        <f>SUM(J204:J207)</f>
        <v>0</v>
      </c>
      <c r="K202" s="213" t="s">
        <v>609</v>
      </c>
      <c r="L202" s="226">
        <f>SUM(L204:L207)</f>
        <v>0</v>
      </c>
    </row>
    <row r="203" spans="1:12" ht="12.75">
      <c r="A203" s="152"/>
      <c r="B203" s="205" t="s">
        <v>322</v>
      </c>
      <c r="C203" s="204"/>
      <c r="D203" s="226"/>
      <c r="E203" s="226"/>
      <c r="F203" s="226"/>
      <c r="G203" s="226"/>
      <c r="H203" s="226"/>
      <c r="I203" s="226"/>
      <c r="J203" s="226"/>
      <c r="K203" s="226"/>
      <c r="L203" s="226"/>
    </row>
    <row r="204" spans="1:12" ht="12.75">
      <c r="A204" s="152">
        <v>5411</v>
      </c>
      <c r="B204" s="140" t="s">
        <v>405</v>
      </c>
      <c r="C204" s="150" t="s">
        <v>560</v>
      </c>
      <c r="D204" s="165">
        <f>SUM(E204:F204)</f>
        <v>0</v>
      </c>
      <c r="E204" s="213" t="s">
        <v>609</v>
      </c>
      <c r="F204" s="226">
        <v>0</v>
      </c>
      <c r="G204" s="165">
        <f>SUM(H204:I204)</f>
        <v>0</v>
      </c>
      <c r="H204" s="213" t="s">
        <v>609</v>
      </c>
      <c r="I204" s="226">
        <v>0</v>
      </c>
      <c r="J204" s="165">
        <f>SUM(K204:L204)</f>
        <v>0</v>
      </c>
      <c r="K204" s="213" t="s">
        <v>609</v>
      </c>
      <c r="L204" s="226">
        <v>0</v>
      </c>
    </row>
    <row r="205" spans="1:12" ht="12.75">
      <c r="A205" s="152">
        <v>5421</v>
      </c>
      <c r="B205" s="140" t="s">
        <v>406</v>
      </c>
      <c r="C205" s="150" t="s">
        <v>561</v>
      </c>
      <c r="D205" s="165">
        <f>SUM(E205:F205)</f>
        <v>0</v>
      </c>
      <c r="E205" s="213" t="s">
        <v>609</v>
      </c>
      <c r="F205" s="226">
        <v>0</v>
      </c>
      <c r="G205" s="165">
        <f>SUM(H205:I205)</f>
        <v>0</v>
      </c>
      <c r="H205" s="213" t="s">
        <v>609</v>
      </c>
      <c r="I205" s="226">
        <v>0</v>
      </c>
      <c r="J205" s="165">
        <f>SUM(K205:L205)</f>
        <v>0</v>
      </c>
      <c r="K205" s="213" t="s">
        <v>609</v>
      </c>
      <c r="L205" s="226">
        <v>0</v>
      </c>
    </row>
    <row r="206" spans="1:12" ht="12.75">
      <c r="A206" s="152">
        <v>5431</v>
      </c>
      <c r="B206" s="140" t="s">
        <v>563</v>
      </c>
      <c r="C206" s="150" t="s">
        <v>562</v>
      </c>
      <c r="D206" s="165">
        <f>SUM(E206:F206)</f>
        <v>0</v>
      </c>
      <c r="E206" s="213" t="s">
        <v>609</v>
      </c>
      <c r="F206" s="226">
        <v>0</v>
      </c>
      <c r="G206" s="165">
        <f>SUM(H206:I206)</f>
        <v>0</v>
      </c>
      <c r="H206" s="213" t="s">
        <v>609</v>
      </c>
      <c r="I206" s="226">
        <v>0</v>
      </c>
      <c r="J206" s="165">
        <f>SUM(K206:L206)</f>
        <v>0</v>
      </c>
      <c r="K206" s="213" t="s">
        <v>609</v>
      </c>
      <c r="L206" s="226">
        <v>0</v>
      </c>
    </row>
    <row r="207" spans="1:12" ht="12.75">
      <c r="A207" s="152">
        <v>5441</v>
      </c>
      <c r="B207" s="214" t="s">
        <v>487</v>
      </c>
      <c r="C207" s="150" t="s">
        <v>564</v>
      </c>
      <c r="D207" s="165">
        <f>SUM(E207:F207)</f>
        <v>0</v>
      </c>
      <c r="E207" s="213" t="s">
        <v>609</v>
      </c>
      <c r="F207" s="226">
        <v>0</v>
      </c>
      <c r="G207" s="165">
        <f>SUM(H207:I207)</f>
        <v>0</v>
      </c>
      <c r="H207" s="213" t="s">
        <v>609</v>
      </c>
      <c r="I207" s="226">
        <v>0</v>
      </c>
      <c r="J207" s="165">
        <f>SUM(K207:L207)</f>
        <v>0</v>
      </c>
      <c r="K207" s="213" t="s">
        <v>609</v>
      </c>
      <c r="L207" s="226">
        <v>0</v>
      </c>
    </row>
    <row r="208" spans="1:12" s="31" customFormat="1" ht="59.25" customHeight="1">
      <c r="A208" s="215" t="s">
        <v>130</v>
      </c>
      <c r="B208" s="216" t="s">
        <v>732</v>
      </c>
      <c r="C208" s="215" t="s">
        <v>603</v>
      </c>
      <c r="D208" s="165">
        <f>SUM(D210,D215,D223,D226)</f>
        <v>-200000</v>
      </c>
      <c r="E208" s="165" t="s">
        <v>602</v>
      </c>
      <c r="F208" s="165">
        <f>SUM(F210,F215,F223,F226)</f>
        <v>-200000</v>
      </c>
      <c r="G208" s="165">
        <f>SUM(G210,G215,G223,G226)</f>
        <v>-100000</v>
      </c>
      <c r="H208" s="165" t="s">
        <v>602</v>
      </c>
      <c r="I208" s="165">
        <f>SUM(I210,I215,I223,I226)</f>
        <v>-100000</v>
      </c>
      <c r="J208" s="165">
        <f>SUM(J210,J215,J223,J226)</f>
        <v>-80049.1452</v>
      </c>
      <c r="K208" s="165" t="s">
        <v>602</v>
      </c>
      <c r="L208" s="165">
        <f>SUM(L210,L215,L223,L226)</f>
        <v>-80049.1452</v>
      </c>
    </row>
    <row r="209" spans="1:12" s="31" customFormat="1" ht="12.75">
      <c r="A209" s="215"/>
      <c r="B209" s="217" t="s">
        <v>319</v>
      </c>
      <c r="C209" s="215"/>
      <c r="D209" s="165"/>
      <c r="E209" s="165"/>
      <c r="F209" s="165"/>
      <c r="G209" s="165"/>
      <c r="H209" s="165"/>
      <c r="I209" s="165"/>
      <c r="J209" s="165"/>
      <c r="K209" s="165"/>
      <c r="L209" s="165"/>
    </row>
    <row r="210" spans="1:12" s="1" customFormat="1" ht="28.5">
      <c r="A210" s="218" t="s">
        <v>131</v>
      </c>
      <c r="B210" s="219" t="s">
        <v>132</v>
      </c>
      <c r="C210" s="220" t="s">
        <v>603</v>
      </c>
      <c r="D210" s="165">
        <f>SUM(D212:D214)</f>
        <v>-50160</v>
      </c>
      <c r="E210" s="165" t="s">
        <v>602</v>
      </c>
      <c r="F210" s="165">
        <f>SUM(F212:F214)</f>
        <v>-50160</v>
      </c>
      <c r="G210" s="165">
        <f>SUM(G212:G214)</f>
        <v>-20160</v>
      </c>
      <c r="H210" s="165" t="s">
        <v>602</v>
      </c>
      <c r="I210" s="165">
        <f>SUM(I212:I214)</f>
        <v>-20160</v>
      </c>
      <c r="J210" s="165">
        <f>SUM(J212:J214)</f>
        <v>-2787.846</v>
      </c>
      <c r="K210" s="165" t="s">
        <v>602</v>
      </c>
      <c r="L210" s="165">
        <f>SUM(L212:L214)</f>
        <v>-2787.846</v>
      </c>
    </row>
    <row r="211" spans="1:12" s="1" customFormat="1" ht="12.75">
      <c r="A211" s="218"/>
      <c r="B211" s="217" t="s">
        <v>319</v>
      </c>
      <c r="C211" s="220"/>
      <c r="D211" s="165"/>
      <c r="E211" s="165"/>
      <c r="F211" s="165"/>
      <c r="G211" s="165"/>
      <c r="H211" s="165"/>
      <c r="I211" s="165"/>
      <c r="J211" s="165"/>
      <c r="K211" s="165"/>
      <c r="L211" s="165"/>
    </row>
    <row r="212" spans="1:12" s="1" customFormat="1" ht="12.75">
      <c r="A212" s="218" t="s">
        <v>133</v>
      </c>
      <c r="B212" s="221" t="s">
        <v>413</v>
      </c>
      <c r="C212" s="218" t="s">
        <v>408</v>
      </c>
      <c r="D212" s="165">
        <f>SUM(E212:F212)</f>
        <v>0</v>
      </c>
      <c r="E212" s="165" t="s">
        <v>610</v>
      </c>
      <c r="F212" s="165">
        <v>0</v>
      </c>
      <c r="G212" s="165">
        <f>SUM(H212:I212)</f>
        <v>0</v>
      </c>
      <c r="H212" s="165" t="s">
        <v>610</v>
      </c>
      <c r="I212" s="165">
        <v>0</v>
      </c>
      <c r="J212" s="165">
        <f>SUM(K212:L212)</f>
        <v>0</v>
      </c>
      <c r="K212" s="165" t="s">
        <v>610</v>
      </c>
      <c r="L212" s="165">
        <v>0</v>
      </c>
    </row>
    <row r="213" spans="1:12" s="15" customFormat="1" ht="12.75">
      <c r="A213" s="218" t="s">
        <v>134</v>
      </c>
      <c r="B213" s="221" t="s">
        <v>412</v>
      </c>
      <c r="C213" s="218" t="s">
        <v>409</v>
      </c>
      <c r="D213" s="165">
        <f>SUM(E213:F213)</f>
        <v>0</v>
      </c>
      <c r="E213" s="165" t="s">
        <v>610</v>
      </c>
      <c r="F213" s="337">
        <v>0</v>
      </c>
      <c r="G213" s="165">
        <f>SUM(H213:I213)</f>
        <v>0</v>
      </c>
      <c r="H213" s="165" t="s">
        <v>610</v>
      </c>
      <c r="I213" s="337">
        <v>0</v>
      </c>
      <c r="J213" s="165">
        <f>SUM(K213:L213)</f>
        <v>0</v>
      </c>
      <c r="K213" s="165" t="s">
        <v>610</v>
      </c>
      <c r="L213" s="337">
        <v>0</v>
      </c>
    </row>
    <row r="214" spans="1:12" s="1" customFormat="1" ht="13.5" customHeight="1">
      <c r="A214" s="46" t="s">
        <v>135</v>
      </c>
      <c r="B214" s="221" t="s">
        <v>415</v>
      </c>
      <c r="C214" s="218" t="s">
        <v>410</v>
      </c>
      <c r="D214" s="165">
        <f>SUM(E214:F214)</f>
        <v>-50160</v>
      </c>
      <c r="E214" s="165" t="s">
        <v>602</v>
      </c>
      <c r="F214" s="165">
        <v>-50160</v>
      </c>
      <c r="G214" s="165">
        <f>SUM(H214:I214)</f>
        <v>-20160</v>
      </c>
      <c r="H214" s="165" t="s">
        <v>602</v>
      </c>
      <c r="I214" s="165">
        <v>-20160</v>
      </c>
      <c r="J214" s="165">
        <f>SUM(K214:L214)</f>
        <v>-2787.846</v>
      </c>
      <c r="K214" s="165" t="s">
        <v>602</v>
      </c>
      <c r="L214" s="165">
        <v>-2787.846</v>
      </c>
    </row>
    <row r="215" spans="1:12" s="1" customFormat="1" ht="31.5" customHeight="1">
      <c r="A215" s="46" t="s">
        <v>136</v>
      </c>
      <c r="B215" s="219" t="s">
        <v>137</v>
      </c>
      <c r="C215" s="220" t="s">
        <v>603</v>
      </c>
      <c r="D215" s="165">
        <f>SUM(D217:D218)</f>
        <v>0</v>
      </c>
      <c r="E215" s="165" t="s">
        <v>602</v>
      </c>
      <c r="F215" s="165">
        <f>SUM(F217:F218)</f>
        <v>0</v>
      </c>
      <c r="G215" s="165">
        <f>SUM(G217:G218)</f>
        <v>0</v>
      </c>
      <c r="H215" s="165" t="s">
        <v>602</v>
      </c>
      <c r="I215" s="165">
        <f>SUM(I217:I218)</f>
        <v>0</v>
      </c>
      <c r="J215" s="165">
        <f>SUM(J217:J218)</f>
        <v>0</v>
      </c>
      <c r="K215" s="165" t="s">
        <v>602</v>
      </c>
      <c r="L215" s="165">
        <f>SUM(L217:L218)</f>
        <v>0</v>
      </c>
    </row>
    <row r="216" spans="1:12" s="1" customFormat="1" ht="12.75">
      <c r="A216" s="46"/>
      <c r="B216" s="217" t="s">
        <v>319</v>
      </c>
      <c r="C216" s="220"/>
      <c r="D216" s="165"/>
      <c r="E216" s="165"/>
      <c r="F216" s="165"/>
      <c r="G216" s="165"/>
      <c r="H216" s="165"/>
      <c r="I216" s="165"/>
      <c r="J216" s="165"/>
      <c r="K216" s="165"/>
      <c r="L216" s="165"/>
    </row>
    <row r="217" spans="1:12" s="1" customFormat="1" ht="29.25" customHeight="1">
      <c r="A217" s="46" t="s">
        <v>138</v>
      </c>
      <c r="B217" s="221" t="s">
        <v>398</v>
      </c>
      <c r="C217" s="220" t="s">
        <v>416</v>
      </c>
      <c r="D217" s="165">
        <f>SUM(E217:F217)</f>
        <v>0</v>
      </c>
      <c r="E217" s="165" t="s">
        <v>602</v>
      </c>
      <c r="F217" s="165">
        <v>0</v>
      </c>
      <c r="G217" s="165">
        <f>SUM(H217:I217)</f>
        <v>0</v>
      </c>
      <c r="H217" s="165" t="s">
        <v>602</v>
      </c>
      <c r="I217" s="165">
        <v>0</v>
      </c>
      <c r="J217" s="165">
        <f>SUM(K217:L217)</f>
        <v>0</v>
      </c>
      <c r="K217" s="165" t="s">
        <v>602</v>
      </c>
      <c r="L217" s="165">
        <v>0</v>
      </c>
    </row>
    <row r="218" spans="1:12" s="1" customFormat="1" ht="25.5">
      <c r="A218" s="46" t="s">
        <v>139</v>
      </c>
      <c r="B218" s="221" t="s">
        <v>140</v>
      </c>
      <c r="C218" s="220" t="s">
        <v>603</v>
      </c>
      <c r="D218" s="165">
        <f>SUM(D220:D222)</f>
        <v>0</v>
      </c>
      <c r="E218" s="165" t="s">
        <v>602</v>
      </c>
      <c r="F218" s="165">
        <f>SUM(F220:F222)</f>
        <v>0</v>
      </c>
      <c r="G218" s="165">
        <f>SUM(G220:G222)</f>
        <v>0</v>
      </c>
      <c r="H218" s="165" t="s">
        <v>602</v>
      </c>
      <c r="I218" s="165">
        <f>SUM(I220:I222)</f>
        <v>0</v>
      </c>
      <c r="J218" s="165">
        <f>SUM(J220:J222)</f>
        <v>0</v>
      </c>
      <c r="K218" s="165" t="s">
        <v>602</v>
      </c>
      <c r="L218" s="165">
        <f>SUM(L220:L222)</f>
        <v>0</v>
      </c>
    </row>
    <row r="219" spans="1:12" s="1" customFormat="1" ht="12.75">
      <c r="A219" s="46"/>
      <c r="B219" s="217" t="s">
        <v>320</v>
      </c>
      <c r="C219" s="220"/>
      <c r="D219" s="165"/>
      <c r="E219" s="165"/>
      <c r="F219" s="165"/>
      <c r="G219" s="165"/>
      <c r="H219" s="165"/>
      <c r="I219" s="165"/>
      <c r="J219" s="165"/>
      <c r="K219" s="165"/>
      <c r="L219" s="165"/>
    </row>
    <row r="220" spans="1:12" s="1" customFormat="1" ht="12.75">
      <c r="A220" s="46" t="s">
        <v>141</v>
      </c>
      <c r="B220" s="217" t="s">
        <v>395</v>
      </c>
      <c r="C220" s="218" t="s">
        <v>417</v>
      </c>
      <c r="D220" s="165">
        <f>SUM(E220:F220)</f>
        <v>0</v>
      </c>
      <c r="E220" s="165" t="s">
        <v>610</v>
      </c>
      <c r="F220" s="165">
        <v>0</v>
      </c>
      <c r="G220" s="165">
        <f>SUM(H220:I220)</f>
        <v>0</v>
      </c>
      <c r="H220" s="165" t="s">
        <v>610</v>
      </c>
      <c r="I220" s="165">
        <v>0</v>
      </c>
      <c r="J220" s="165">
        <f>SUM(K220:L220)</f>
        <v>0</v>
      </c>
      <c r="K220" s="165" t="s">
        <v>610</v>
      </c>
      <c r="L220" s="165">
        <v>0</v>
      </c>
    </row>
    <row r="221" spans="1:12" s="1" customFormat="1" ht="25.5">
      <c r="A221" s="222" t="s">
        <v>142</v>
      </c>
      <c r="B221" s="217" t="s">
        <v>394</v>
      </c>
      <c r="C221" s="220" t="s">
        <v>418</v>
      </c>
      <c r="D221" s="165">
        <f>SUM(E221:F221)</f>
        <v>0</v>
      </c>
      <c r="E221" s="165" t="s">
        <v>602</v>
      </c>
      <c r="F221" s="165">
        <v>0</v>
      </c>
      <c r="G221" s="165">
        <f>SUM(H221:I221)</f>
        <v>0</v>
      </c>
      <c r="H221" s="165" t="s">
        <v>602</v>
      </c>
      <c r="I221" s="165">
        <v>0</v>
      </c>
      <c r="J221" s="165">
        <f>SUM(K221:L221)</f>
        <v>0</v>
      </c>
      <c r="K221" s="165" t="s">
        <v>602</v>
      </c>
      <c r="L221" s="165">
        <v>0</v>
      </c>
    </row>
    <row r="222" spans="1:12" s="1" customFormat="1" ht="25.5">
      <c r="A222" s="46" t="s">
        <v>143</v>
      </c>
      <c r="B222" s="223" t="s">
        <v>393</v>
      </c>
      <c r="C222" s="220" t="s">
        <v>419</v>
      </c>
      <c r="D222" s="165">
        <f>SUM(E222:F222)</f>
        <v>0</v>
      </c>
      <c r="E222" s="165" t="s">
        <v>602</v>
      </c>
      <c r="F222" s="165">
        <v>0</v>
      </c>
      <c r="G222" s="165">
        <f>SUM(H222:I222)</f>
        <v>0</v>
      </c>
      <c r="H222" s="165" t="s">
        <v>602</v>
      </c>
      <c r="I222" s="165">
        <v>0</v>
      </c>
      <c r="J222" s="165">
        <f>SUM(K222:L222)</f>
        <v>0</v>
      </c>
      <c r="K222" s="165" t="s">
        <v>602</v>
      </c>
      <c r="L222" s="165">
        <v>0</v>
      </c>
    </row>
    <row r="223" spans="1:12" s="1" customFormat="1" ht="28.5">
      <c r="A223" s="46" t="s">
        <v>144</v>
      </c>
      <c r="B223" s="219" t="s">
        <v>145</v>
      </c>
      <c r="C223" s="220" t="s">
        <v>603</v>
      </c>
      <c r="D223" s="165">
        <f>SUM(D225)</f>
        <v>0</v>
      </c>
      <c r="E223" s="165" t="s">
        <v>602</v>
      </c>
      <c r="F223" s="165">
        <f>SUM(F225)</f>
        <v>0</v>
      </c>
      <c r="G223" s="165">
        <f>SUM(G225)</f>
        <v>0</v>
      </c>
      <c r="H223" s="165" t="s">
        <v>602</v>
      </c>
      <c r="I223" s="165">
        <f>SUM(I225)</f>
        <v>0</v>
      </c>
      <c r="J223" s="165">
        <f>SUM(J225)</f>
        <v>0</v>
      </c>
      <c r="K223" s="165" t="s">
        <v>602</v>
      </c>
      <c r="L223" s="165">
        <f>SUM(L225)</f>
        <v>0</v>
      </c>
    </row>
    <row r="224" spans="1:12" s="1" customFormat="1" ht="12.75">
      <c r="A224" s="46"/>
      <c r="B224" s="217" t="s">
        <v>319</v>
      </c>
      <c r="C224" s="220"/>
      <c r="D224" s="165"/>
      <c r="E224" s="165"/>
      <c r="F224" s="165"/>
      <c r="G224" s="165"/>
      <c r="H224" s="165"/>
      <c r="I224" s="165"/>
      <c r="J224" s="165"/>
      <c r="K224" s="165"/>
      <c r="L224" s="165"/>
    </row>
    <row r="225" spans="1:12" s="1" customFormat="1" ht="25.5">
      <c r="A225" s="222" t="s">
        <v>146</v>
      </c>
      <c r="B225" s="221" t="s">
        <v>396</v>
      </c>
      <c r="C225" s="215" t="s">
        <v>421</v>
      </c>
      <c r="D225" s="165">
        <f>SUM(E225:F225)</f>
        <v>0</v>
      </c>
      <c r="E225" s="165" t="s">
        <v>602</v>
      </c>
      <c r="F225" s="165">
        <v>0</v>
      </c>
      <c r="G225" s="165">
        <f>SUM(H225:I225)</f>
        <v>0</v>
      </c>
      <c r="H225" s="165" t="s">
        <v>602</v>
      </c>
      <c r="I225" s="165">
        <v>0</v>
      </c>
      <c r="J225" s="165">
        <f>SUM(K225:L225)</f>
        <v>0</v>
      </c>
      <c r="K225" s="165" t="s">
        <v>602</v>
      </c>
      <c r="L225" s="165">
        <v>0</v>
      </c>
    </row>
    <row r="226" spans="1:12" s="1" customFormat="1" ht="41.25">
      <c r="A226" s="46" t="s">
        <v>147</v>
      </c>
      <c r="B226" s="219" t="s">
        <v>152</v>
      </c>
      <c r="C226" s="220" t="s">
        <v>603</v>
      </c>
      <c r="D226" s="165">
        <f>SUM(D228:D231)</f>
        <v>-149840</v>
      </c>
      <c r="E226" s="165" t="s">
        <v>602</v>
      </c>
      <c r="F226" s="165">
        <f>SUM(F228:F231)</f>
        <v>-149840</v>
      </c>
      <c r="G226" s="165">
        <f>SUM(G228:G231)</f>
        <v>-79840</v>
      </c>
      <c r="H226" s="165" t="s">
        <v>602</v>
      </c>
      <c r="I226" s="165">
        <f>SUM(I228:I231)</f>
        <v>-79840</v>
      </c>
      <c r="J226" s="165">
        <f>SUM(J228:J231)</f>
        <v>-77261.2992</v>
      </c>
      <c r="K226" s="165" t="s">
        <v>602</v>
      </c>
      <c r="L226" s="165">
        <f>SUM(L228:L231)</f>
        <v>-77261.2992</v>
      </c>
    </row>
    <row r="227" spans="1:12" s="1" customFormat="1" ht="12.75">
      <c r="A227" s="46"/>
      <c r="B227" s="217" t="s">
        <v>319</v>
      </c>
      <c r="C227" s="220"/>
      <c r="D227" s="165"/>
      <c r="E227" s="165"/>
      <c r="F227" s="165"/>
      <c r="G227" s="165"/>
      <c r="H227" s="165"/>
      <c r="I227" s="165"/>
      <c r="J227" s="165"/>
      <c r="K227" s="165"/>
      <c r="L227" s="165"/>
    </row>
    <row r="228" spans="1:12" s="1" customFormat="1" ht="12.75">
      <c r="A228" s="46" t="s">
        <v>148</v>
      </c>
      <c r="B228" s="221" t="s">
        <v>422</v>
      </c>
      <c r="C228" s="218" t="s">
        <v>424</v>
      </c>
      <c r="D228" s="165">
        <f>SUM(E228:F228)</f>
        <v>-149840</v>
      </c>
      <c r="E228" s="165" t="s">
        <v>602</v>
      </c>
      <c r="F228" s="165">
        <v>-149840</v>
      </c>
      <c r="G228" s="165">
        <f>SUM(H228:I228)</f>
        <v>-79840</v>
      </c>
      <c r="H228" s="165" t="s">
        <v>602</v>
      </c>
      <c r="I228" s="165">
        <v>-79840</v>
      </c>
      <c r="J228" s="165">
        <f>SUM(K228:L228)</f>
        <v>-77261.2992</v>
      </c>
      <c r="K228" s="165" t="s">
        <v>602</v>
      </c>
      <c r="L228" s="165">
        <v>-77261.2992</v>
      </c>
    </row>
    <row r="229" spans="1:12" s="1" customFormat="1" ht="15.75" customHeight="1">
      <c r="A229" s="222" t="s">
        <v>153</v>
      </c>
      <c r="B229" s="221" t="s">
        <v>423</v>
      </c>
      <c r="C229" s="215" t="s">
        <v>425</v>
      </c>
      <c r="D229" s="165">
        <f>SUM(E229:F229)</f>
        <v>0</v>
      </c>
      <c r="E229" s="165" t="s">
        <v>602</v>
      </c>
      <c r="F229" s="165">
        <v>0</v>
      </c>
      <c r="G229" s="165">
        <f>SUM(H229:I229)</f>
        <v>0</v>
      </c>
      <c r="H229" s="165" t="s">
        <v>602</v>
      </c>
      <c r="I229" s="165">
        <v>0</v>
      </c>
      <c r="J229" s="165">
        <f>SUM(K229:L229)</f>
        <v>0</v>
      </c>
      <c r="K229" s="165" t="s">
        <v>602</v>
      </c>
      <c r="L229" s="165">
        <v>0</v>
      </c>
    </row>
    <row r="230" spans="1:12" s="1" customFormat="1" ht="25.5">
      <c r="A230" s="46" t="s">
        <v>154</v>
      </c>
      <c r="B230" s="221" t="s">
        <v>276</v>
      </c>
      <c r="C230" s="220" t="s">
        <v>426</v>
      </c>
      <c r="D230" s="165">
        <f>SUM(E230:F230)</f>
        <v>0</v>
      </c>
      <c r="E230" s="165" t="s">
        <v>602</v>
      </c>
      <c r="F230" s="165">
        <v>0</v>
      </c>
      <c r="G230" s="165">
        <f>SUM(H230:I230)</f>
        <v>0</v>
      </c>
      <c r="H230" s="165" t="s">
        <v>602</v>
      </c>
      <c r="I230" s="165">
        <v>0</v>
      </c>
      <c r="J230" s="165">
        <f>SUM(K230:L230)</f>
        <v>0</v>
      </c>
      <c r="K230" s="165" t="s">
        <v>602</v>
      </c>
      <c r="L230" s="165">
        <v>0</v>
      </c>
    </row>
    <row r="231" spans="1:12" s="1" customFormat="1" ht="25.5">
      <c r="A231" s="46" t="s">
        <v>155</v>
      </c>
      <c r="B231" s="221" t="s">
        <v>397</v>
      </c>
      <c r="C231" s="220" t="s">
        <v>427</v>
      </c>
      <c r="D231" s="165">
        <f>SUM(E231:F231)</f>
        <v>0</v>
      </c>
      <c r="E231" s="165" t="s">
        <v>602</v>
      </c>
      <c r="F231" s="165">
        <v>0</v>
      </c>
      <c r="G231" s="165">
        <f>SUM(H231:I231)</f>
        <v>0</v>
      </c>
      <c r="H231" s="165" t="s">
        <v>602</v>
      </c>
      <c r="I231" s="165">
        <v>0</v>
      </c>
      <c r="J231" s="165">
        <f>SUM(K231:L231)</f>
        <v>0</v>
      </c>
      <c r="K231" s="165" t="s">
        <v>602</v>
      </c>
      <c r="L231" s="165">
        <v>0</v>
      </c>
    </row>
    <row r="232" spans="1:12" ht="12.75">
      <c r="A232" s="225"/>
      <c r="B232" s="225"/>
      <c r="C232" s="227"/>
      <c r="D232" s="225"/>
      <c r="E232" s="225"/>
      <c r="F232" s="225"/>
      <c r="G232" s="225"/>
      <c r="H232" s="225"/>
      <c r="I232" s="225"/>
      <c r="J232" s="225"/>
      <c r="K232" s="225"/>
      <c r="L232" s="225"/>
    </row>
    <row r="233" spans="1:12" s="86" customFormat="1" ht="63" customHeight="1">
      <c r="A233" s="453" t="s">
        <v>288</v>
      </c>
      <c r="B233" s="454"/>
      <c r="C233" s="454"/>
      <c r="D233" s="454"/>
      <c r="E233" s="454"/>
      <c r="F233" s="454"/>
      <c r="G233" s="454"/>
      <c r="H233" s="454"/>
      <c r="I233" s="454"/>
      <c r="J233" s="454"/>
      <c r="K233" s="454"/>
      <c r="L233" s="454"/>
    </row>
    <row r="234" spans="1:12" s="86" customFormat="1" ht="28.5" customHeight="1">
      <c r="A234" s="453" t="s">
        <v>289</v>
      </c>
      <c r="B234" s="454"/>
      <c r="C234" s="454"/>
      <c r="D234" s="454"/>
      <c r="E234" s="454"/>
      <c r="F234" s="454"/>
      <c r="G234" s="454"/>
      <c r="H234" s="454"/>
      <c r="I234" s="454"/>
      <c r="J234" s="454"/>
      <c r="K234" s="454"/>
      <c r="L234" s="454"/>
    </row>
    <row r="235" spans="1:12" s="86" customFormat="1" ht="12.75" customHeight="1">
      <c r="A235" s="455" t="s">
        <v>286</v>
      </c>
      <c r="B235" s="456"/>
      <c r="C235" s="456"/>
      <c r="D235" s="456"/>
      <c r="E235" s="456"/>
      <c r="F235" s="456"/>
      <c r="G235" s="456"/>
      <c r="H235" s="456"/>
      <c r="I235" s="456"/>
      <c r="J235" s="456"/>
      <c r="K235" s="456"/>
      <c r="L235" s="456"/>
    </row>
  </sheetData>
  <sheetProtection password="CF7A" sheet="1" objects="1" scenarios="1"/>
  <protectedRanges>
    <protectedRange sqref="E1 E4 F4" name="Range24"/>
    <protectedRange sqref="I201" name="Range22"/>
    <protectedRange sqref="K106" name="Range20"/>
    <protectedRange sqref="E106" name="Range18"/>
    <protectedRange sqref="D209:L209 D211:L211 L212:L214 I212:I214 F212:F214 D216:L216 L217 I217 F217 D219:L219 L220 I220 F220" name="Range15"/>
    <protectedRange sqref="D174:L174 D176:L176 D178:L178 L179:L181 I179:I181 F179:F181 D183:L183 L184:L186 I184:I186 F184:F186 D188:L188" name="Range13"/>
    <protectedRange sqref="D142:L142 K143 H143 E143 D145:L145 D147:L147 E148:E149 H148:H149 K148:K149 D151:L151 E152:E155 H152:H155 K152:K155" name="Range11"/>
    <protectedRange sqref="D112:E112 G112:H112 J112:K112 J114:K114 G114:H114 D114:E114 E115:E118 H115:H118 K115:K118 D119:L119 E120:E122 H120:H122 K120:K122 D123:L123" name="Range9"/>
    <protectedRange sqref="D90:L90 K91:K92 H91:H92 E91:E92 D94:L94 K95:K96 H95:H96 E95:E96 D98:L98 D100:L100" name="Range7"/>
    <protectedRange sqref="D63:L63 K64:K71 H64:H71 E64:E71 D73:L73 D75:L75 E76:E77 H76:H77 K76:K77" name="Range5"/>
    <protectedRange sqref="D27:L27 K28:L28 H28:I28 E28:F28 D30:L30 D32:L32 D41:L41 K33:K39 H33:H39 E33:E39 K42:K44 H42:H44 E42:E44" name="Range3"/>
    <protectedRange sqref="D13:L13 D15:L15 D17:L17 D19:L19 E20:E22 H20:H22 K19:K22 D24:L24" name="Range1"/>
    <protectedRange sqref="D46:L46 E47:E54 H47:H54 K47:K54 D56:L56 D59:L59 E57 H57 K57 E60:E61 H60:H61 K60:K61" name="Range4"/>
    <protectedRange sqref="D79:L79 K80:K81 H80:H81 E80:E81 D83:L83 E84:E86 H84:H86 K84:K86 D88:L88" name="Range6"/>
    <protectedRange sqref="E101:E102 K101 E109:E110 D104:L104 H101 E105 H105 K105 D108:E108 G108:H108 J108:K108 K109:K110 H109:H110" name="Range8"/>
    <protectedRange sqref="D130:L130 D132:L132 E133:E134 H133:H134 K133:K134 D136:L136 K136:K140 H137:H140 E137:E140 K124:K128 H124:H128 E124:E128" name="Range10"/>
    <protectedRange sqref="D157:L157 K158 H158 E158 D160:L160 K161:K162 H161:H162 E161:E162 D164:L164 K165 H165 E165 D167:L167 E168 H168 K168 D170:L170 E171:F171 H171:I171 K171:L171 K172 H172 E172" name="Range12"/>
    <protectedRange sqref="F189:F192 I189:I192 L189:L192 D194:L194 F195:F198 I195:I198 L195:L198 D200:L200 D203:L203 L204:L207 I204:I207 F204:F207" name="Range14"/>
    <protectedRange sqref="F221:F222 I221:I222 L221:L222 D224:L224 F225 I225 L225 D227:L227 F228:F231 I228:I231 L228:L231" name="Range16"/>
    <protectedRange sqref="E25 H25 K25" name="Range17"/>
    <protectedRange sqref="H106" name="Range19"/>
    <protectedRange sqref="F201" name="Range21"/>
    <protectedRange sqref="L201" name="Range23"/>
  </protectedRanges>
  <mergeCells count="11">
    <mergeCell ref="A235:L235"/>
    <mergeCell ref="A234:L234"/>
    <mergeCell ref="D9:D10"/>
    <mergeCell ref="J9:J10"/>
    <mergeCell ref="B8:C9"/>
    <mergeCell ref="A8:A10"/>
    <mergeCell ref="G9:G10"/>
    <mergeCell ref="G8:I8"/>
    <mergeCell ref="A233:L233"/>
    <mergeCell ref="J8:L8"/>
    <mergeCell ref="D8:F8"/>
  </mergeCells>
  <printOptions/>
  <pageMargins left="0.35" right="0.17" top="0.32" bottom="0.45" header="0.17" footer="0.24"/>
  <pageSetup firstPageNumber="14" useFirstPageNumber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2.7109375" style="1" customWidth="1"/>
    <col min="7" max="7" width="12.28125" style="1" customWidth="1"/>
    <col min="8" max="8" width="13.28125" style="1" customWidth="1"/>
    <col min="9" max="9" width="14.57421875" style="1" customWidth="1"/>
    <col min="10" max="10" width="12.57421875" style="1" customWidth="1"/>
    <col min="11" max="11" width="14.57421875" style="1" customWidth="1"/>
    <col min="12" max="16384" width="9.140625" style="1" customWidth="1"/>
  </cols>
  <sheetData>
    <row r="1" spans="1:11" s="86" customFormat="1" ht="12.75">
      <c r="A1" s="228"/>
      <c r="B1" s="198"/>
      <c r="C1" s="198"/>
      <c r="D1" s="391" t="s">
        <v>224</v>
      </c>
      <c r="E1" s="198"/>
      <c r="F1" s="394"/>
      <c r="G1" s="198"/>
      <c r="H1" s="198"/>
      <c r="I1" s="198"/>
      <c r="J1" s="198"/>
      <c r="K1" s="198" t="s">
        <v>91</v>
      </c>
    </row>
    <row r="2" spans="1:11" s="86" customFormat="1" ht="15">
      <c r="A2" s="378"/>
      <c r="B2" s="378"/>
      <c r="C2" s="378"/>
      <c r="D2" s="378"/>
      <c r="E2" s="378"/>
      <c r="F2" s="387" t="s">
        <v>736</v>
      </c>
      <c r="G2" s="378"/>
      <c r="H2" s="378"/>
      <c r="I2" s="378"/>
      <c r="J2" s="378"/>
      <c r="K2" s="378"/>
    </row>
    <row r="3" spans="1:11" s="86" customFormat="1" ht="15">
      <c r="A3" s="378"/>
      <c r="B3" s="378"/>
      <c r="C3" s="387" t="s">
        <v>482</v>
      </c>
      <c r="D3" s="387"/>
      <c r="E3" s="378"/>
      <c r="F3" s="378"/>
      <c r="G3" s="378"/>
      <c r="H3" s="378"/>
      <c r="I3" s="378"/>
      <c r="J3" s="378"/>
      <c r="K3" s="378"/>
    </row>
    <row r="4" spans="1:11" s="86" customFormat="1" ht="15">
      <c r="A4" s="378"/>
      <c r="B4" s="378"/>
      <c r="C4" s="378"/>
      <c r="D4" s="392" t="s">
        <v>15</v>
      </c>
      <c r="E4" s="393">
        <v>41276</v>
      </c>
      <c r="F4" s="393">
        <v>41639</v>
      </c>
      <c r="G4" s="387" t="s">
        <v>16</v>
      </c>
      <c r="H4" s="378"/>
      <c r="I4" s="378"/>
      <c r="J4" s="378"/>
      <c r="K4" s="378"/>
    </row>
    <row r="5" spans="1:11" s="86" customFormat="1" ht="15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</row>
    <row r="6" spans="1:11" s="86" customFormat="1" ht="18" customHeight="1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1"/>
    </row>
    <row r="7" spans="1:11" ht="13.5" thickBot="1">
      <c r="A7" s="229"/>
      <c r="B7" s="229"/>
      <c r="C7" s="229"/>
      <c r="D7" s="229"/>
      <c r="E7" s="181"/>
      <c r="F7" s="181"/>
      <c r="G7" s="181"/>
      <c r="H7" s="181"/>
      <c r="I7" s="181"/>
      <c r="J7" s="181"/>
      <c r="K7" s="43"/>
    </row>
    <row r="8" spans="1:11" ht="13.5" thickBot="1">
      <c r="A8" s="450" t="s">
        <v>338</v>
      </c>
      <c r="B8" s="465"/>
      <c r="C8" s="422" t="s">
        <v>737</v>
      </c>
      <c r="D8" s="422"/>
      <c r="E8" s="423"/>
      <c r="F8" s="424" t="s">
        <v>738</v>
      </c>
      <c r="G8" s="422"/>
      <c r="H8" s="423"/>
      <c r="I8" s="462" t="s">
        <v>739</v>
      </c>
      <c r="J8" s="463"/>
      <c r="K8" s="464"/>
    </row>
    <row r="9" spans="1:11" ht="30" customHeight="1" thickBot="1">
      <c r="A9" s="451"/>
      <c r="B9" s="466"/>
      <c r="C9" s="230" t="s">
        <v>740</v>
      </c>
      <c r="D9" s="231" t="s">
        <v>741</v>
      </c>
      <c r="E9" s="232"/>
      <c r="F9" s="233" t="s">
        <v>740</v>
      </c>
      <c r="G9" s="234" t="s">
        <v>741</v>
      </c>
      <c r="H9" s="235"/>
      <c r="I9" s="233" t="s">
        <v>740</v>
      </c>
      <c r="J9" s="234" t="s">
        <v>741</v>
      </c>
      <c r="K9" s="235"/>
    </row>
    <row r="10" spans="1:11" ht="26.25" thickBot="1">
      <c r="A10" s="468"/>
      <c r="B10" s="467"/>
      <c r="C10" s="236" t="s">
        <v>747</v>
      </c>
      <c r="D10" s="237" t="s">
        <v>600</v>
      </c>
      <c r="E10" s="237" t="s">
        <v>601</v>
      </c>
      <c r="F10" s="238" t="s">
        <v>744</v>
      </c>
      <c r="G10" s="237" t="s">
        <v>600</v>
      </c>
      <c r="H10" s="237" t="s">
        <v>601</v>
      </c>
      <c r="I10" s="238" t="s">
        <v>745</v>
      </c>
      <c r="J10" s="237" t="s">
        <v>600</v>
      </c>
      <c r="K10" s="237" t="s">
        <v>601</v>
      </c>
    </row>
    <row r="11" spans="1:11" ht="13.5" thickBot="1">
      <c r="A11" s="239">
        <v>1</v>
      </c>
      <c r="B11" s="239">
        <v>2</v>
      </c>
      <c r="C11" s="175">
        <v>3</v>
      </c>
      <c r="D11" s="240">
        <v>4</v>
      </c>
      <c r="E11" s="241">
        <v>5</v>
      </c>
      <c r="F11" s="175">
        <v>6</v>
      </c>
      <c r="G11" s="240">
        <v>7</v>
      </c>
      <c r="H11" s="241">
        <v>8</v>
      </c>
      <c r="I11" s="175">
        <v>9</v>
      </c>
      <c r="J11" s="240">
        <v>10</v>
      </c>
      <c r="K11" s="241">
        <v>11</v>
      </c>
    </row>
    <row r="12" spans="1:11" ht="30" customHeight="1" thickBot="1">
      <c r="A12" s="242">
        <v>8000</v>
      </c>
      <c r="B12" s="243" t="s">
        <v>219</v>
      </c>
      <c r="C12" s="244">
        <f>SUM(D12:E12)</f>
        <v>-0.0024999995657708496</v>
      </c>
      <c r="D12" s="244">
        <f>Ekamutner!E12-'Gorcarnakan caxs'!G12</f>
        <v>-0.0018999995663762093</v>
      </c>
      <c r="E12" s="244">
        <f>Ekamutner!F12-'Gorcarnakan caxs'!H12</f>
        <v>-0.0005999999993946403</v>
      </c>
      <c r="F12" s="244">
        <f>SUM(G12:H12)</f>
        <v>-95856.16159999999</v>
      </c>
      <c r="G12" s="244">
        <f>Ekamutner!H12-'Gorcarnakan caxs'!J12</f>
        <v>-27630.001099999994</v>
      </c>
      <c r="H12" s="244">
        <f>Ekamutner!I12-'Gorcarnakan caxs'!K12</f>
        <v>-68226.1605</v>
      </c>
      <c r="I12" s="244">
        <f>SUM(J12:K12)</f>
        <v>56486.93520000015</v>
      </c>
      <c r="J12" s="244">
        <f>Ekamutner!K12-'Gorcarnakan caxs'!M12</f>
        <v>123846.90040000016</v>
      </c>
      <c r="K12" s="244">
        <f>Ekamutner!L12-'Gorcarnakan caxs'!N12</f>
        <v>-67359.9652</v>
      </c>
    </row>
    <row r="13" spans="1:11" ht="12.7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</row>
    <row r="14" spans="1:11" ht="12.7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11" ht="12.7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</row>
    <row r="16" spans="1:11" ht="12.75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</row>
    <row r="17" spans="1:11" ht="12.75">
      <c r="A17" s="181"/>
      <c r="B17" s="245" t="s">
        <v>293</v>
      </c>
      <c r="C17" s="338">
        <f>C12+'Dificiti caxs'!D12</f>
        <v>-0.0022999995657708495</v>
      </c>
      <c r="D17" s="338">
        <f>D12+'Dificiti caxs'!E12</f>
        <v>-0.0018999995663762093</v>
      </c>
      <c r="E17" s="338">
        <f>E12+'Dificiti caxs'!F12</f>
        <v>-0.00039999999939464034</v>
      </c>
      <c r="F17" s="338">
        <f>F12+'Dificiti caxs'!G12</f>
        <v>-0.013500000000931323</v>
      </c>
      <c r="G17" s="338">
        <f>G12+'Dificiti caxs'!H12</f>
        <v>-0.010699999998905696</v>
      </c>
      <c r="H17" s="338">
        <f>H12+'Dificiti caxs'!I12</f>
        <v>-0.0028000000020256266</v>
      </c>
      <c r="I17" s="338">
        <f>I12+'Dificiti caxs'!J12</f>
        <v>1.6007106751203537E-10</v>
      </c>
      <c r="J17" s="338">
        <f>J12+'Dificiti caxs'!K12</f>
        <v>1.6007106751203537E-10</v>
      </c>
      <c r="K17" s="338">
        <f>K12+'Dificiti caxs'!L12</f>
        <v>0</v>
      </c>
    </row>
    <row r="18" spans="1:11" ht="12.75">
      <c r="A18" s="181"/>
      <c r="B18" s="245" t="s">
        <v>294</v>
      </c>
      <c r="C18" s="338">
        <f>'Gorcarnakan caxs'!F12-'Tntesagitakan '!D12</f>
        <v>0</v>
      </c>
      <c r="D18" s="338">
        <f>'Gorcarnakan caxs'!G12-'Tntesagitakan '!E12</f>
        <v>0</v>
      </c>
      <c r="E18" s="338">
        <f>'Gorcarnakan caxs'!H12-'Tntesagitakan '!F12</f>
        <v>0</v>
      </c>
      <c r="F18" s="338">
        <f>'Gorcarnakan caxs'!I12-'Tntesagitakan '!G12</f>
        <v>0</v>
      </c>
      <c r="G18" s="338">
        <f>'Gorcarnakan caxs'!J12-'Tntesagitakan '!H12</f>
        <v>0</v>
      </c>
      <c r="H18" s="338">
        <f>'Gorcarnakan caxs'!K12-'Tntesagitakan '!I12</f>
        <v>0</v>
      </c>
      <c r="I18" s="338">
        <f>'Gorcarnakan caxs'!L12-'Tntesagitakan '!J12</f>
        <v>0</v>
      </c>
      <c r="J18" s="338">
        <f>'Gorcarnakan caxs'!M12-'Tntesagitakan '!K12</f>
        <v>0</v>
      </c>
      <c r="K18" s="338">
        <f>'Gorcarnakan caxs'!N12-'Tntesagitakan '!L12</f>
        <v>0</v>
      </c>
    </row>
    <row r="19" spans="1:11" ht="12.75">
      <c r="A19" s="181"/>
      <c r="B19" s="245" t="s">
        <v>295</v>
      </c>
      <c r="C19" s="338">
        <f>'Gorcarnakan caxs'!F310-'Tntesagitakan '!D171</f>
        <v>0</v>
      </c>
      <c r="D19" s="338">
        <f>'Gorcarnakan caxs'!G310-'Tntesagitakan '!E171</f>
        <v>0</v>
      </c>
      <c r="E19" s="338">
        <f>'Gorcarnakan caxs'!H310-'Tntesagitakan '!F171</f>
        <v>0</v>
      </c>
      <c r="F19" s="338">
        <f>'Gorcarnakan caxs'!I310-'Tntesagitakan '!G171</f>
        <v>0</v>
      </c>
      <c r="G19" s="338">
        <f>'Gorcarnakan caxs'!J310-'Tntesagitakan '!H171</f>
        <v>0</v>
      </c>
      <c r="H19" s="338">
        <f>'Gorcarnakan caxs'!K310-'Tntesagitakan '!I171</f>
        <v>0</v>
      </c>
      <c r="I19" s="338">
        <f>'Gorcarnakan caxs'!L310-'Tntesagitakan '!J171</f>
        <v>0</v>
      </c>
      <c r="J19" s="338">
        <f>'Gorcarnakan caxs'!M310-'Tntesagitakan '!K171</f>
        <v>0</v>
      </c>
      <c r="K19" s="338">
        <f>'Gorcarnakan caxs'!N310-'Tntesagitakan '!L171</f>
        <v>0</v>
      </c>
    </row>
    <row r="20" spans="1:11" ht="12.75">
      <c r="A20" s="181"/>
      <c r="B20" s="247"/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2.75">
      <c r="A21" s="181"/>
      <c r="B21" s="247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12.75">
      <c r="A22" s="181"/>
      <c r="B22" s="247"/>
      <c r="C22" s="246"/>
      <c r="D22" s="246"/>
      <c r="E22" s="246"/>
      <c r="F22" s="246"/>
      <c r="G22" s="246"/>
      <c r="H22" s="246"/>
      <c r="I22" s="246"/>
      <c r="J22" s="246"/>
      <c r="K22" s="246"/>
    </row>
    <row r="23" spans="1:11" ht="12.7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</row>
    <row r="24" spans="1:11" ht="12.75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</row>
    <row r="25" spans="1:11" ht="12.75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</row>
    <row r="26" spans="1:11" ht="12.75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</row>
    <row r="27" spans="1:11" ht="12.75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</row>
    <row r="28" spans="1:11" s="174" customFormat="1" ht="33" customHeight="1">
      <c r="A28" s="461" t="s">
        <v>290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</row>
    <row r="29" spans="1:11" ht="12.75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</row>
    <row r="43" spans="1:3" ht="12.75">
      <c r="A43" s="3"/>
      <c r="B43" s="33"/>
      <c r="C43" s="4"/>
    </row>
    <row r="44" spans="1:3" ht="12.75">
      <c r="A44" s="3"/>
      <c r="B44" s="79"/>
      <c r="C44" s="4"/>
    </row>
    <row r="45" spans="1:3" ht="12.75">
      <c r="A45" s="3"/>
      <c r="B45" s="33"/>
      <c r="C45" s="4"/>
    </row>
    <row r="46" spans="1:3" ht="12.75">
      <c r="A46" s="3"/>
      <c r="B46" s="33"/>
      <c r="C46" s="4"/>
    </row>
    <row r="47" spans="1:3" ht="12.75">
      <c r="A47" s="3"/>
      <c r="B47" s="33"/>
      <c r="C47" s="4"/>
    </row>
    <row r="48" spans="1:3" ht="12.75">
      <c r="A48" s="3"/>
      <c r="B48" s="33"/>
      <c r="C48" s="4"/>
    </row>
    <row r="49" spans="2:3" ht="12.75">
      <c r="B49" s="33"/>
      <c r="C49" s="4"/>
    </row>
    <row r="50" spans="2:3" ht="12.75">
      <c r="B50" s="33"/>
      <c r="C50" s="4"/>
    </row>
    <row r="51" spans="2:3" ht="12.75">
      <c r="B51" s="33"/>
      <c r="C51" s="4"/>
    </row>
    <row r="52" spans="2:3" ht="12.75">
      <c r="B52" s="33"/>
      <c r="C52" s="4"/>
    </row>
    <row r="53" spans="2:3" ht="12.75">
      <c r="B53" s="33"/>
      <c r="C53" s="4"/>
    </row>
    <row r="54" spans="2:3" ht="12.75">
      <c r="B54" s="33"/>
      <c r="C54" s="4"/>
    </row>
    <row r="55" spans="2:3" ht="12.75">
      <c r="B55" s="33"/>
      <c r="C55" s="4"/>
    </row>
    <row r="56" spans="2:3" ht="12.75">
      <c r="B56" s="33"/>
      <c r="C56" s="4"/>
    </row>
    <row r="57" spans="2:3" ht="12.75">
      <c r="B57" s="33"/>
      <c r="C57" s="4"/>
    </row>
    <row r="58" spans="2:3" ht="12.75">
      <c r="B58" s="33"/>
      <c r="C58" s="4"/>
    </row>
    <row r="59" spans="2:3" ht="12.75">
      <c r="B59" s="33"/>
      <c r="C59" s="4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  <row r="91" ht="12.75">
      <c r="B91" s="25"/>
    </row>
    <row r="92" ht="12.75">
      <c r="B92" s="25"/>
    </row>
    <row r="93" ht="12.75">
      <c r="B93" s="25"/>
    </row>
    <row r="94" ht="12.75">
      <c r="B94" s="25"/>
    </row>
    <row r="95" ht="12.75">
      <c r="B95" s="25"/>
    </row>
    <row r="96" ht="12.75">
      <c r="B96" s="25"/>
    </row>
    <row r="97" ht="12.75">
      <c r="B97" s="25"/>
    </row>
    <row r="98" ht="12.75">
      <c r="B98" s="25"/>
    </row>
    <row r="99" ht="12.75">
      <c r="B99" s="25"/>
    </row>
    <row r="100" ht="12.75">
      <c r="B100" s="25"/>
    </row>
    <row r="101" ht="12.75">
      <c r="B101" s="25"/>
    </row>
    <row r="102" ht="12.75">
      <c r="B102" s="25"/>
    </row>
    <row r="103" ht="12.75">
      <c r="B103" s="25"/>
    </row>
    <row r="104" ht="12.75">
      <c r="B104" s="25"/>
    </row>
    <row r="105" ht="12.75">
      <c r="B105" s="25"/>
    </row>
    <row r="106" ht="12.75">
      <c r="B106" s="25"/>
    </row>
    <row r="107" ht="12.75">
      <c r="B107" s="25"/>
    </row>
    <row r="108" ht="12.75">
      <c r="B108" s="25"/>
    </row>
    <row r="109" ht="12.75">
      <c r="B109" s="25"/>
    </row>
    <row r="110" ht="12.75">
      <c r="B110" s="25"/>
    </row>
    <row r="111" ht="12.75">
      <c r="B111" s="25"/>
    </row>
    <row r="112" ht="12.75">
      <c r="B112" s="25"/>
    </row>
    <row r="113" ht="12.75">
      <c r="B113" s="25"/>
    </row>
    <row r="114" ht="12.75">
      <c r="B114" s="25"/>
    </row>
    <row r="115" ht="12.75">
      <c r="B115" s="25"/>
    </row>
    <row r="116" ht="12.75">
      <c r="B116" s="25"/>
    </row>
    <row r="117" ht="12.75">
      <c r="B117" s="25"/>
    </row>
    <row r="118" ht="12.75">
      <c r="B118" s="25"/>
    </row>
    <row r="119" ht="12.75">
      <c r="B119" s="25"/>
    </row>
    <row r="120" ht="12.75">
      <c r="B120" s="25"/>
    </row>
    <row r="121" ht="12.75">
      <c r="B121" s="25"/>
    </row>
    <row r="122" ht="12.75">
      <c r="B122" s="25"/>
    </row>
    <row r="123" ht="12.75">
      <c r="B123" s="25"/>
    </row>
    <row r="124" ht="12.75">
      <c r="B124" s="25"/>
    </row>
    <row r="125" ht="12.75">
      <c r="B125" s="25"/>
    </row>
    <row r="126" ht="12.75">
      <c r="B126" s="25"/>
    </row>
    <row r="127" ht="12.75">
      <c r="B127" s="25"/>
    </row>
    <row r="128" ht="12.75">
      <c r="B128" s="25"/>
    </row>
    <row r="129" ht="12.75">
      <c r="B129" s="25"/>
    </row>
    <row r="130" ht="12.75">
      <c r="B130" s="25"/>
    </row>
    <row r="131" ht="12.75">
      <c r="B131" s="25"/>
    </row>
    <row r="132" ht="12.75">
      <c r="B132" s="25"/>
    </row>
    <row r="133" ht="12.75">
      <c r="B133" s="25"/>
    </row>
    <row r="134" ht="12.75">
      <c r="B134" s="25"/>
    </row>
    <row r="135" ht="12.75">
      <c r="B135" s="25"/>
    </row>
    <row r="136" ht="12.75">
      <c r="B136" s="25"/>
    </row>
    <row r="137" ht="12.75">
      <c r="B137" s="25"/>
    </row>
    <row r="138" ht="12.75">
      <c r="B138" s="25"/>
    </row>
    <row r="139" ht="12.75">
      <c r="B139" s="25"/>
    </row>
    <row r="140" ht="12.75">
      <c r="B140" s="25"/>
    </row>
    <row r="141" ht="12.75">
      <c r="B141" s="25"/>
    </row>
    <row r="142" ht="12.75">
      <c r="B142" s="25"/>
    </row>
    <row r="143" ht="12.75">
      <c r="B143" s="25"/>
    </row>
    <row r="144" ht="12.75">
      <c r="B144" s="25"/>
    </row>
    <row r="145" ht="12.75">
      <c r="B145" s="25"/>
    </row>
    <row r="146" ht="12.75">
      <c r="B146" s="25"/>
    </row>
    <row r="147" ht="12.75">
      <c r="B147" s="25"/>
    </row>
    <row r="148" ht="12.75">
      <c r="B148" s="25"/>
    </row>
    <row r="149" ht="12.75">
      <c r="B149" s="25"/>
    </row>
    <row r="150" ht="12.75">
      <c r="B150" s="25"/>
    </row>
    <row r="151" ht="12.75">
      <c r="B151" s="25"/>
    </row>
    <row r="152" ht="12.75">
      <c r="B152" s="25"/>
    </row>
    <row r="153" ht="12.75">
      <c r="B153" s="25"/>
    </row>
    <row r="154" ht="12.75">
      <c r="B154" s="25"/>
    </row>
    <row r="155" ht="12.75">
      <c r="B155" s="25"/>
    </row>
    <row r="156" ht="12.75">
      <c r="B156" s="25"/>
    </row>
    <row r="157" ht="12.75">
      <c r="B157" s="25"/>
    </row>
    <row r="158" ht="12.75">
      <c r="B158" s="25"/>
    </row>
    <row r="159" ht="12.75">
      <c r="B159" s="25"/>
    </row>
    <row r="160" ht="12.75">
      <c r="B160" s="25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  <row r="166" ht="12.75">
      <c r="B166" s="25"/>
    </row>
    <row r="167" ht="12.75">
      <c r="B167" s="25"/>
    </row>
    <row r="168" ht="12.75">
      <c r="B168" s="25"/>
    </row>
    <row r="169" ht="12.75">
      <c r="B169" s="25"/>
    </row>
    <row r="170" ht="12.75">
      <c r="B170" s="25"/>
    </row>
    <row r="171" ht="12.75">
      <c r="B171" s="25"/>
    </row>
    <row r="172" ht="12.75">
      <c r="B172" s="25"/>
    </row>
    <row r="173" ht="12.75">
      <c r="B173" s="25"/>
    </row>
    <row r="174" ht="12.75">
      <c r="B174" s="25"/>
    </row>
    <row r="175" ht="12.75">
      <c r="B175" s="25"/>
    </row>
    <row r="176" ht="12.75">
      <c r="B176" s="25"/>
    </row>
    <row r="177" ht="12.75">
      <c r="B177" s="25"/>
    </row>
    <row r="178" ht="12.75">
      <c r="B178" s="25"/>
    </row>
    <row r="179" ht="12.75">
      <c r="B179" s="25"/>
    </row>
    <row r="180" ht="12.75">
      <c r="B180" s="25"/>
    </row>
    <row r="181" ht="12.75">
      <c r="B181" s="25"/>
    </row>
    <row r="182" ht="12.75">
      <c r="B182" s="25"/>
    </row>
    <row r="183" ht="12.75">
      <c r="B183" s="25"/>
    </row>
    <row r="184" ht="12.75">
      <c r="B184" s="25"/>
    </row>
    <row r="185" ht="12.75">
      <c r="B185" s="25"/>
    </row>
    <row r="186" ht="12.75">
      <c r="B186" s="25"/>
    </row>
    <row r="187" ht="12.75">
      <c r="B187" s="25"/>
    </row>
    <row r="188" ht="12.75">
      <c r="B188" s="25"/>
    </row>
    <row r="189" ht="12.75">
      <c r="B189" s="25"/>
    </row>
    <row r="190" ht="12.75">
      <c r="B190" s="25"/>
    </row>
    <row r="191" ht="12.75">
      <c r="B191" s="25"/>
    </row>
    <row r="192" ht="12.75">
      <c r="B192" s="25"/>
    </row>
    <row r="193" ht="12.75">
      <c r="B193" s="25"/>
    </row>
    <row r="194" ht="12.75">
      <c r="B194" s="25"/>
    </row>
    <row r="195" ht="12.75">
      <c r="B195" s="25"/>
    </row>
    <row r="196" ht="12.75">
      <c r="B196" s="25"/>
    </row>
    <row r="197" ht="12.75">
      <c r="B197" s="25"/>
    </row>
    <row r="198" ht="12.75">
      <c r="B198" s="25"/>
    </row>
    <row r="199" ht="12.75">
      <c r="B199" s="25"/>
    </row>
    <row r="200" ht="12.75">
      <c r="B200" s="25"/>
    </row>
    <row r="201" ht="12.75">
      <c r="B201" s="25"/>
    </row>
    <row r="202" ht="12.75">
      <c r="B202" s="25"/>
    </row>
    <row r="203" ht="12.75">
      <c r="B203" s="25"/>
    </row>
    <row r="204" ht="12.75">
      <c r="B204" s="25"/>
    </row>
    <row r="205" ht="12.75">
      <c r="B205" s="25"/>
    </row>
    <row r="206" ht="12.75">
      <c r="B206" s="25"/>
    </row>
    <row r="207" ht="12.75">
      <c r="B207" s="25"/>
    </row>
    <row r="208" ht="12.75">
      <c r="B208" s="25"/>
    </row>
    <row r="209" ht="12.75">
      <c r="B209" s="25"/>
    </row>
    <row r="210" ht="12.75">
      <c r="B210" s="25"/>
    </row>
    <row r="211" ht="12.75">
      <c r="B211" s="25"/>
    </row>
    <row r="212" ht="12.75">
      <c r="B212" s="25"/>
    </row>
    <row r="213" ht="12.75">
      <c r="B213" s="25"/>
    </row>
    <row r="214" ht="12.75">
      <c r="B214" s="25"/>
    </row>
    <row r="215" ht="12.75">
      <c r="B215" s="25"/>
    </row>
    <row r="216" ht="12.75">
      <c r="B216" s="25"/>
    </row>
    <row r="217" ht="12.75">
      <c r="B217" s="25"/>
    </row>
    <row r="218" ht="12.75">
      <c r="B218" s="25"/>
    </row>
    <row r="219" ht="12.75">
      <c r="B219" s="25"/>
    </row>
    <row r="220" ht="12.75">
      <c r="B220" s="25"/>
    </row>
    <row r="221" ht="12.75">
      <c r="B221" s="25"/>
    </row>
    <row r="222" ht="12.75">
      <c r="B222" s="25"/>
    </row>
  </sheetData>
  <sheetProtection password="CF7A" sheet="1" objects="1" scenarios="1"/>
  <protectedRanges>
    <protectedRange sqref="D1 E4:F4" name="Range1"/>
  </protectedRanges>
  <mergeCells count="6">
    <mergeCell ref="A28:K28"/>
    <mergeCell ref="I8:K8"/>
    <mergeCell ref="B8:B10"/>
    <mergeCell ref="A8:A10"/>
    <mergeCell ref="C8:E8"/>
    <mergeCell ref="F8:H8"/>
  </mergeCells>
  <printOptions/>
  <pageMargins left="0.45" right="0.27" top="0.32" bottom="0.35" header="0.17" footer="0.16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6"/>
  <sheetViews>
    <sheetView zoomScale="90" zoomScaleNormal="90" zoomScalePageLayoutView="0" workbookViewId="0" topLeftCell="C1">
      <selection activeCell="A1" sqref="A1:M91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15.8515625" style="0" customWidth="1"/>
    <col min="4" max="4" width="15.421875" style="0" customWidth="1"/>
    <col min="5" max="5" width="16.7109375" style="0" customWidth="1"/>
    <col min="6" max="6" width="17.8515625" style="0" customWidth="1"/>
    <col min="7" max="7" width="18.28125" style="0" customWidth="1"/>
    <col min="8" max="8" width="14.57421875" style="0" customWidth="1"/>
    <col min="9" max="9" width="12.8515625" style="0" customWidth="1"/>
    <col min="10" max="10" width="12.00390625" style="0" customWidth="1"/>
    <col min="11" max="11" width="14.7109375" style="0" customWidth="1"/>
    <col min="12" max="12" width="13.8515625" style="0" customWidth="1"/>
  </cols>
  <sheetData>
    <row r="1" spans="3:12" s="86" customFormat="1" ht="20.25" customHeight="1">
      <c r="C1" s="395" t="s">
        <v>224</v>
      </c>
      <c r="L1" s="198" t="s">
        <v>90</v>
      </c>
    </row>
    <row r="2" spans="1:12" s="86" customFormat="1" ht="24" customHeight="1">
      <c r="A2" s="378"/>
      <c r="B2" s="378"/>
      <c r="C2" s="387" t="s">
        <v>483</v>
      </c>
      <c r="D2" s="378"/>
      <c r="E2" s="378"/>
      <c r="F2" s="378"/>
      <c r="G2" s="378"/>
      <c r="H2" s="378"/>
      <c r="I2" s="378"/>
      <c r="J2" s="378"/>
      <c r="K2" s="378"/>
      <c r="L2" s="198"/>
    </row>
    <row r="3" spans="2:12" s="86" customFormat="1" ht="28.5" customHeight="1">
      <c r="B3" s="387" t="s">
        <v>484</v>
      </c>
      <c r="C3" s="378"/>
      <c r="D3" s="387"/>
      <c r="E3" s="378"/>
      <c r="F3" s="378"/>
      <c r="G3" s="378"/>
      <c r="H3" s="378"/>
      <c r="I3" s="378"/>
      <c r="J3" s="378"/>
      <c r="K3" s="378"/>
      <c r="L3" s="378"/>
    </row>
    <row r="4" spans="1:12" s="86" customFormat="1" ht="15" customHeight="1">
      <c r="A4" s="378"/>
      <c r="B4" s="392" t="s">
        <v>15</v>
      </c>
      <c r="C4" s="393">
        <v>41276</v>
      </c>
      <c r="D4" s="393">
        <v>41639</v>
      </c>
      <c r="E4" s="387" t="s">
        <v>16</v>
      </c>
      <c r="F4" s="378"/>
      <c r="G4" s="378"/>
      <c r="H4" s="378"/>
      <c r="I4" s="378"/>
      <c r="J4" s="378"/>
      <c r="K4" s="378"/>
      <c r="L4" s="198"/>
    </row>
    <row r="5" spans="1:12" s="86" customFormat="1" ht="15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198"/>
    </row>
    <row r="6" spans="1:12" s="86" customFormat="1" ht="15" customHeight="1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198"/>
    </row>
    <row r="7" spans="1:12" s="86" customFormat="1" ht="13.5" thickBot="1">
      <c r="A7" s="228"/>
      <c r="B7" s="198"/>
      <c r="C7" s="198"/>
      <c r="D7" s="198"/>
      <c r="E7" s="198"/>
      <c r="F7" s="198"/>
      <c r="G7" s="198"/>
      <c r="H7" s="198"/>
      <c r="I7" s="198"/>
      <c r="J7" s="383"/>
      <c r="K7" s="383"/>
      <c r="L7" s="198"/>
    </row>
    <row r="8" spans="1:12" s="76" customFormat="1" ht="13.5" thickBot="1">
      <c r="A8" s="450" t="s">
        <v>391</v>
      </c>
      <c r="B8" s="457" t="s">
        <v>187</v>
      </c>
      <c r="C8" s="458"/>
      <c r="D8" s="422" t="s">
        <v>737</v>
      </c>
      <c r="E8" s="422"/>
      <c r="F8" s="423"/>
      <c r="G8" s="424" t="s">
        <v>738</v>
      </c>
      <c r="H8" s="422"/>
      <c r="I8" s="423"/>
      <c r="J8" s="424" t="s">
        <v>739</v>
      </c>
      <c r="K8" s="422"/>
      <c r="L8" s="423"/>
    </row>
    <row r="9" spans="1:12" s="76" customFormat="1" ht="30" customHeight="1" thickBot="1">
      <c r="A9" s="451"/>
      <c r="B9" s="459"/>
      <c r="C9" s="460"/>
      <c r="D9" s="420" t="s">
        <v>392</v>
      </c>
      <c r="E9" s="88" t="s">
        <v>319</v>
      </c>
      <c r="F9" s="88"/>
      <c r="G9" s="428" t="s">
        <v>742</v>
      </c>
      <c r="H9" s="96" t="s">
        <v>319</v>
      </c>
      <c r="I9" s="97"/>
      <c r="J9" s="469" t="s">
        <v>743</v>
      </c>
      <c r="K9" s="106" t="s">
        <v>319</v>
      </c>
      <c r="L9" s="107"/>
    </row>
    <row r="10" spans="1:12" s="76" customFormat="1" ht="26.25" thickBot="1">
      <c r="A10" s="468"/>
      <c r="B10" s="199" t="s">
        <v>188</v>
      </c>
      <c r="C10" s="248" t="s">
        <v>189</v>
      </c>
      <c r="D10" s="421"/>
      <c r="E10" s="91" t="s">
        <v>387</v>
      </c>
      <c r="F10" s="95" t="s">
        <v>388</v>
      </c>
      <c r="G10" s="429"/>
      <c r="H10" s="92" t="s">
        <v>387</v>
      </c>
      <c r="I10" s="93" t="s">
        <v>388</v>
      </c>
      <c r="J10" s="421"/>
      <c r="K10" s="90" t="s">
        <v>387</v>
      </c>
      <c r="L10" s="105" t="s">
        <v>388</v>
      </c>
    </row>
    <row r="11" spans="1:12" s="76" customFormat="1" ht="13.5" thickBot="1">
      <c r="A11" s="239">
        <v>1</v>
      </c>
      <c r="B11" s="239">
        <v>2</v>
      </c>
      <c r="C11" s="239" t="s">
        <v>190</v>
      </c>
      <c r="D11" s="108">
        <v>4</v>
      </c>
      <c r="E11" s="108">
        <v>5</v>
      </c>
      <c r="F11" s="109">
        <v>6</v>
      </c>
      <c r="G11" s="108">
        <v>7</v>
      </c>
      <c r="H11" s="108">
        <v>8</v>
      </c>
      <c r="I11" s="109">
        <v>9</v>
      </c>
      <c r="J11" s="108">
        <v>10</v>
      </c>
      <c r="K11" s="108">
        <v>11</v>
      </c>
      <c r="L11" s="105">
        <v>12</v>
      </c>
    </row>
    <row r="12" spans="1:12" s="2" customFormat="1" ht="24">
      <c r="A12" s="249">
        <v>8010</v>
      </c>
      <c r="B12" s="250" t="s">
        <v>380</v>
      </c>
      <c r="C12" s="251"/>
      <c r="D12" s="339">
        <f>SUM(D14,D69)</f>
        <v>0.0002</v>
      </c>
      <c r="E12" s="339">
        <f aca="true" t="shared" si="0" ref="E12:L12">SUM(E14,E69)</f>
        <v>0</v>
      </c>
      <c r="F12" s="339">
        <f t="shared" si="0"/>
        <v>0.0002</v>
      </c>
      <c r="G12" s="339">
        <f t="shared" si="0"/>
        <v>95856.14809999999</v>
      </c>
      <c r="H12" s="339">
        <f t="shared" si="0"/>
        <v>27629.990399999995</v>
      </c>
      <c r="I12" s="339">
        <f t="shared" si="0"/>
        <v>68226.1577</v>
      </c>
      <c r="J12" s="339">
        <f t="shared" si="0"/>
        <v>-56486.93519999999</v>
      </c>
      <c r="K12" s="339">
        <f t="shared" si="0"/>
        <v>-123846.9004</v>
      </c>
      <c r="L12" s="339">
        <f t="shared" si="0"/>
        <v>67359.9652</v>
      </c>
    </row>
    <row r="13" spans="1:12" s="2" customFormat="1" ht="12.75">
      <c r="A13" s="252"/>
      <c r="B13" s="253" t="s">
        <v>319</v>
      </c>
      <c r="C13" s="254"/>
      <c r="D13" s="340"/>
      <c r="E13" s="341"/>
      <c r="F13" s="342"/>
      <c r="G13" s="340"/>
      <c r="H13" s="341"/>
      <c r="I13" s="342"/>
      <c r="J13" s="340"/>
      <c r="K13" s="341"/>
      <c r="L13" s="342"/>
    </row>
    <row r="14" spans="1:12" s="1" customFormat="1" ht="24">
      <c r="A14" s="255">
        <v>8100</v>
      </c>
      <c r="B14" s="256" t="s">
        <v>156</v>
      </c>
      <c r="C14" s="257"/>
      <c r="D14" s="343">
        <f>SUM(D16,D44)</f>
        <v>0.0002</v>
      </c>
      <c r="E14" s="343">
        <f aca="true" t="shared" si="1" ref="E14:L14">SUM(E16,E44)</f>
        <v>0</v>
      </c>
      <c r="F14" s="343">
        <f t="shared" si="1"/>
        <v>0.0002</v>
      </c>
      <c r="G14" s="343">
        <f t="shared" si="1"/>
        <v>95856.14809999999</v>
      </c>
      <c r="H14" s="343">
        <f t="shared" si="1"/>
        <v>27629.990399999995</v>
      </c>
      <c r="I14" s="343">
        <f t="shared" si="1"/>
        <v>68226.1577</v>
      </c>
      <c r="J14" s="343">
        <f t="shared" si="1"/>
        <v>-56486.93519999999</v>
      </c>
      <c r="K14" s="343">
        <f t="shared" si="1"/>
        <v>-123846.9004</v>
      </c>
      <c r="L14" s="343">
        <f t="shared" si="1"/>
        <v>67359.9652</v>
      </c>
    </row>
    <row r="15" spans="1:12" s="1" customFormat="1" ht="12.75">
      <c r="A15" s="255"/>
      <c r="B15" s="258" t="s">
        <v>319</v>
      </c>
      <c r="C15" s="257"/>
      <c r="D15" s="343"/>
      <c r="E15" s="343"/>
      <c r="F15" s="343"/>
      <c r="G15" s="343"/>
      <c r="H15" s="343"/>
      <c r="I15" s="343"/>
      <c r="J15" s="343"/>
      <c r="K15" s="343"/>
      <c r="L15" s="343"/>
    </row>
    <row r="16" spans="1:12" s="1" customFormat="1" ht="24" customHeight="1">
      <c r="A16" s="259">
        <v>8110</v>
      </c>
      <c r="B16" s="260" t="s">
        <v>157</v>
      </c>
      <c r="C16" s="257"/>
      <c r="D16" s="343">
        <f>SUM(D18:D22)</f>
        <v>0</v>
      </c>
      <c r="E16" s="343">
        <f aca="true" t="shared" si="2" ref="E16:L16">SUM(E18:E22)</f>
        <v>0</v>
      </c>
      <c r="F16" s="343">
        <f t="shared" si="2"/>
        <v>0</v>
      </c>
      <c r="G16" s="343">
        <f t="shared" si="2"/>
        <v>0</v>
      </c>
      <c r="H16" s="343">
        <f t="shared" si="2"/>
        <v>0</v>
      </c>
      <c r="I16" s="343">
        <f t="shared" si="2"/>
        <v>0</v>
      </c>
      <c r="J16" s="343">
        <f t="shared" si="2"/>
        <v>0</v>
      </c>
      <c r="K16" s="343">
        <f t="shared" si="2"/>
        <v>0</v>
      </c>
      <c r="L16" s="343">
        <f t="shared" si="2"/>
        <v>0</v>
      </c>
    </row>
    <row r="17" spans="1:12" s="1" customFormat="1" ht="12.75">
      <c r="A17" s="259"/>
      <c r="B17" s="261" t="s">
        <v>319</v>
      </c>
      <c r="C17" s="257"/>
      <c r="D17" s="309"/>
      <c r="E17" s="344"/>
      <c r="F17" s="288"/>
      <c r="G17" s="309"/>
      <c r="H17" s="344"/>
      <c r="I17" s="288"/>
      <c r="J17" s="309"/>
      <c r="K17" s="344"/>
      <c r="L17" s="288"/>
    </row>
    <row r="18" spans="1:12" s="1" customFormat="1" ht="33" customHeight="1">
      <c r="A18" s="259">
        <v>8111</v>
      </c>
      <c r="B18" s="262" t="s">
        <v>277</v>
      </c>
      <c r="C18" s="257"/>
      <c r="D18" s="343">
        <f>SUM(D20:D21)</f>
        <v>0</v>
      </c>
      <c r="E18" s="263" t="s">
        <v>407</v>
      </c>
      <c r="F18" s="343">
        <f>SUM(F20:F21)</f>
        <v>0</v>
      </c>
      <c r="G18" s="343">
        <f>SUM(G20:G21)</f>
        <v>0</v>
      </c>
      <c r="H18" s="263" t="s">
        <v>407</v>
      </c>
      <c r="I18" s="343">
        <f>SUM(I20:I21)</f>
        <v>0</v>
      </c>
      <c r="J18" s="343">
        <f>SUM(J20:J21)</f>
        <v>0</v>
      </c>
      <c r="K18" s="263" t="s">
        <v>407</v>
      </c>
      <c r="L18" s="343">
        <f>SUM(L20:L21)</f>
        <v>0</v>
      </c>
    </row>
    <row r="19" spans="1:12" s="1" customFormat="1" ht="12.75">
      <c r="A19" s="259"/>
      <c r="B19" s="264" t="s">
        <v>333</v>
      </c>
      <c r="C19" s="257"/>
      <c r="D19" s="343"/>
      <c r="E19" s="263"/>
      <c r="F19" s="345"/>
      <c r="G19" s="343"/>
      <c r="H19" s="263"/>
      <c r="I19" s="345"/>
      <c r="J19" s="343"/>
      <c r="K19" s="263"/>
      <c r="L19" s="345"/>
    </row>
    <row r="20" spans="1:12" s="1" customFormat="1" ht="13.5" thickBot="1">
      <c r="A20" s="259">
        <v>8112</v>
      </c>
      <c r="B20" s="265" t="s">
        <v>326</v>
      </c>
      <c r="C20" s="78" t="s">
        <v>352</v>
      </c>
      <c r="D20" s="346">
        <f>SUM(E20:F20)</f>
        <v>0</v>
      </c>
      <c r="E20" s="263" t="s">
        <v>407</v>
      </c>
      <c r="F20" s="345">
        <v>0</v>
      </c>
      <c r="G20" s="346">
        <f>SUM(H20:I20)</f>
        <v>0</v>
      </c>
      <c r="H20" s="263" t="s">
        <v>407</v>
      </c>
      <c r="I20" s="345">
        <v>0</v>
      </c>
      <c r="J20" s="346">
        <f>SUM(K20:L20)</f>
        <v>0</v>
      </c>
      <c r="K20" s="263" t="s">
        <v>407</v>
      </c>
      <c r="L20" s="345">
        <v>0</v>
      </c>
    </row>
    <row r="21" spans="1:12" s="1" customFormat="1" ht="13.5" thickBot="1">
      <c r="A21" s="259">
        <v>8113</v>
      </c>
      <c r="B21" s="265" t="s">
        <v>321</v>
      </c>
      <c r="C21" s="78" t="s">
        <v>353</v>
      </c>
      <c r="D21" s="346">
        <f>SUM(E21:F21)</f>
        <v>0</v>
      </c>
      <c r="E21" s="263" t="s">
        <v>407</v>
      </c>
      <c r="F21" s="345">
        <v>0</v>
      </c>
      <c r="G21" s="346">
        <f>SUM(H21:I21)</f>
        <v>0</v>
      </c>
      <c r="H21" s="263" t="s">
        <v>407</v>
      </c>
      <c r="I21" s="345">
        <v>0</v>
      </c>
      <c r="J21" s="346">
        <f>SUM(K21:L21)</f>
        <v>0</v>
      </c>
      <c r="K21" s="263" t="s">
        <v>407</v>
      </c>
      <c r="L21" s="345">
        <v>0</v>
      </c>
    </row>
    <row r="22" spans="1:12" s="1" customFormat="1" ht="34.5" customHeight="1">
      <c r="A22" s="259">
        <v>8120</v>
      </c>
      <c r="B22" s="262" t="s">
        <v>158</v>
      </c>
      <c r="C22" s="78"/>
      <c r="D22" s="343">
        <f>SUM(D24,D34)</f>
        <v>0</v>
      </c>
      <c r="E22" s="343">
        <f aca="true" t="shared" si="3" ref="E22:L22">SUM(E24,E34)</f>
        <v>0</v>
      </c>
      <c r="F22" s="343">
        <f t="shared" si="3"/>
        <v>0</v>
      </c>
      <c r="G22" s="343">
        <f t="shared" si="3"/>
        <v>0</v>
      </c>
      <c r="H22" s="343">
        <f t="shared" si="3"/>
        <v>0</v>
      </c>
      <c r="I22" s="343">
        <f t="shared" si="3"/>
        <v>0</v>
      </c>
      <c r="J22" s="343">
        <f t="shared" si="3"/>
        <v>0</v>
      </c>
      <c r="K22" s="343">
        <f t="shared" si="3"/>
        <v>0</v>
      </c>
      <c r="L22" s="343">
        <f t="shared" si="3"/>
        <v>0</v>
      </c>
    </row>
    <row r="23" spans="1:12" s="1" customFormat="1" ht="12.75">
      <c r="A23" s="259"/>
      <c r="B23" s="264" t="s">
        <v>319</v>
      </c>
      <c r="C23" s="78"/>
      <c r="D23" s="343"/>
      <c r="E23" s="263"/>
      <c r="F23" s="345"/>
      <c r="G23" s="343"/>
      <c r="H23" s="263"/>
      <c r="I23" s="345"/>
      <c r="J23" s="343"/>
      <c r="K23" s="263"/>
      <c r="L23" s="345"/>
    </row>
    <row r="24" spans="1:12" s="1" customFormat="1" ht="12.75">
      <c r="A24" s="259">
        <v>8121</v>
      </c>
      <c r="B24" s="262" t="s">
        <v>278</v>
      </c>
      <c r="C24" s="78"/>
      <c r="D24" s="343">
        <f>SUM(D26,D30)</f>
        <v>0</v>
      </c>
      <c r="E24" s="263" t="s">
        <v>407</v>
      </c>
      <c r="F24" s="343">
        <f>SUM(F26,F30)</f>
        <v>0</v>
      </c>
      <c r="G24" s="343">
        <f>SUM(G26,G30)</f>
        <v>0</v>
      </c>
      <c r="H24" s="263" t="s">
        <v>407</v>
      </c>
      <c r="I24" s="343">
        <f>SUM(I26,I30)</f>
        <v>0</v>
      </c>
      <c r="J24" s="343">
        <f>SUM(J26,J30)</f>
        <v>0</v>
      </c>
      <c r="K24" s="263" t="s">
        <v>407</v>
      </c>
      <c r="L24" s="343">
        <f>SUM(L26,L30)</f>
        <v>0</v>
      </c>
    </row>
    <row r="25" spans="1:12" s="1" customFormat="1" ht="12.75">
      <c r="A25" s="259"/>
      <c r="B25" s="264" t="s">
        <v>333</v>
      </c>
      <c r="C25" s="78"/>
      <c r="D25" s="343"/>
      <c r="E25" s="263"/>
      <c r="F25" s="345"/>
      <c r="G25" s="343"/>
      <c r="H25" s="263"/>
      <c r="I25" s="345"/>
      <c r="J25" s="343"/>
      <c r="K25" s="263"/>
      <c r="L25" s="345"/>
    </row>
    <row r="26" spans="1:12" s="1" customFormat="1" ht="12.75">
      <c r="A26" s="255">
        <v>8122</v>
      </c>
      <c r="B26" s="260" t="s">
        <v>279</v>
      </c>
      <c r="C26" s="78" t="s">
        <v>354</v>
      </c>
      <c r="D26" s="343">
        <f>SUM(D28:D29)</f>
        <v>0</v>
      </c>
      <c r="E26" s="263" t="s">
        <v>407</v>
      </c>
      <c r="F26" s="343">
        <f>SUM(F28:F29)</f>
        <v>0</v>
      </c>
      <c r="G26" s="343">
        <f>SUM(G28:G29)</f>
        <v>0</v>
      </c>
      <c r="H26" s="263" t="s">
        <v>407</v>
      </c>
      <c r="I26" s="343">
        <f>SUM(I28:I29)</f>
        <v>0</v>
      </c>
      <c r="J26" s="343">
        <f>SUM(J28:J29)</f>
        <v>0</v>
      </c>
      <c r="K26" s="263" t="s">
        <v>407</v>
      </c>
      <c r="L26" s="343">
        <f>SUM(L28:L29)</f>
        <v>0</v>
      </c>
    </row>
    <row r="27" spans="1:12" s="1" customFormat="1" ht="12.75">
      <c r="A27" s="255"/>
      <c r="B27" s="266" t="s">
        <v>333</v>
      </c>
      <c r="C27" s="78"/>
      <c r="D27" s="343"/>
      <c r="E27" s="263"/>
      <c r="F27" s="345"/>
      <c r="G27" s="343"/>
      <c r="H27" s="263"/>
      <c r="I27" s="345"/>
      <c r="J27" s="343"/>
      <c r="K27" s="263"/>
      <c r="L27" s="345"/>
    </row>
    <row r="28" spans="1:12" s="1" customFormat="1" ht="13.5" thickBot="1">
      <c r="A28" s="255">
        <v>8123</v>
      </c>
      <c r="B28" s="266" t="s">
        <v>339</v>
      </c>
      <c r="C28" s="78"/>
      <c r="D28" s="346">
        <f>SUM(E28:F28)</f>
        <v>0</v>
      </c>
      <c r="E28" s="263" t="s">
        <v>407</v>
      </c>
      <c r="F28" s="345">
        <v>0</v>
      </c>
      <c r="G28" s="346">
        <f>SUM(H28:I28)</f>
        <v>0</v>
      </c>
      <c r="H28" s="263" t="s">
        <v>407</v>
      </c>
      <c r="I28" s="345">
        <v>0</v>
      </c>
      <c r="J28" s="346">
        <f>SUM(K28:L28)</f>
        <v>0</v>
      </c>
      <c r="K28" s="263" t="s">
        <v>407</v>
      </c>
      <c r="L28" s="345">
        <v>0</v>
      </c>
    </row>
    <row r="29" spans="1:12" s="1" customFormat="1" ht="13.5" thickBot="1">
      <c r="A29" s="255">
        <v>8124</v>
      </c>
      <c r="B29" s="266" t="s">
        <v>341</v>
      </c>
      <c r="C29" s="78"/>
      <c r="D29" s="346">
        <f>SUM(E29:F29)</f>
        <v>0</v>
      </c>
      <c r="E29" s="263" t="s">
        <v>407</v>
      </c>
      <c r="F29" s="345">
        <v>0</v>
      </c>
      <c r="G29" s="346">
        <f>SUM(H29:I29)</f>
        <v>0</v>
      </c>
      <c r="H29" s="263" t="s">
        <v>407</v>
      </c>
      <c r="I29" s="345">
        <v>0</v>
      </c>
      <c r="J29" s="346">
        <f>SUM(K29:L29)</f>
        <v>0</v>
      </c>
      <c r="K29" s="263" t="s">
        <v>407</v>
      </c>
      <c r="L29" s="345">
        <v>0</v>
      </c>
    </row>
    <row r="30" spans="1:12" s="1" customFormat="1" ht="24">
      <c r="A30" s="255">
        <v>8130</v>
      </c>
      <c r="B30" s="260" t="s">
        <v>159</v>
      </c>
      <c r="C30" s="78" t="s">
        <v>355</v>
      </c>
      <c r="D30" s="343">
        <f>SUM(D32:D33)</f>
        <v>0</v>
      </c>
      <c r="E30" s="263" t="s">
        <v>407</v>
      </c>
      <c r="F30" s="343">
        <f>SUM(F32:F33)</f>
        <v>0</v>
      </c>
      <c r="G30" s="343">
        <f>SUM(G32:G33)</f>
        <v>0</v>
      </c>
      <c r="H30" s="263" t="s">
        <v>407</v>
      </c>
      <c r="I30" s="343">
        <f>SUM(I32:I33)</f>
        <v>0</v>
      </c>
      <c r="J30" s="343">
        <f>SUM(J32:J33)</f>
        <v>0</v>
      </c>
      <c r="K30" s="263" t="s">
        <v>407</v>
      </c>
      <c r="L30" s="343">
        <f>SUM(L32:L33)</f>
        <v>0</v>
      </c>
    </row>
    <row r="31" spans="1:12" s="1" customFormat="1" ht="12.75">
      <c r="A31" s="255"/>
      <c r="B31" s="266" t="s">
        <v>333</v>
      </c>
      <c r="C31" s="78"/>
      <c r="D31" s="343"/>
      <c r="E31" s="263"/>
      <c r="F31" s="345"/>
      <c r="G31" s="343"/>
      <c r="H31" s="263"/>
      <c r="I31" s="345"/>
      <c r="J31" s="343"/>
      <c r="K31" s="263"/>
      <c r="L31" s="345"/>
    </row>
    <row r="32" spans="1:12" s="1" customFormat="1" ht="13.5" thickBot="1">
      <c r="A32" s="255">
        <v>8131</v>
      </c>
      <c r="B32" s="266" t="s">
        <v>345</v>
      </c>
      <c r="C32" s="78"/>
      <c r="D32" s="346">
        <f>SUM(E32:F32)</f>
        <v>0</v>
      </c>
      <c r="E32" s="263" t="s">
        <v>407</v>
      </c>
      <c r="F32" s="345">
        <v>0</v>
      </c>
      <c r="G32" s="346">
        <f>SUM(H32:I32)</f>
        <v>0</v>
      </c>
      <c r="H32" s="263" t="s">
        <v>407</v>
      </c>
      <c r="I32" s="345">
        <v>0</v>
      </c>
      <c r="J32" s="346">
        <f>SUM(K32:L32)</f>
        <v>0</v>
      </c>
      <c r="K32" s="263" t="s">
        <v>407</v>
      </c>
      <c r="L32" s="345">
        <v>0</v>
      </c>
    </row>
    <row r="33" spans="1:12" s="1" customFormat="1" ht="13.5" thickBot="1">
      <c r="A33" s="255">
        <v>8132</v>
      </c>
      <c r="B33" s="266" t="s">
        <v>343</v>
      </c>
      <c r="C33" s="78"/>
      <c r="D33" s="346">
        <f>SUM(E33:F33)</f>
        <v>0</v>
      </c>
      <c r="E33" s="263" t="s">
        <v>407</v>
      </c>
      <c r="F33" s="345">
        <v>0</v>
      </c>
      <c r="G33" s="346">
        <f>SUM(H33:I33)</f>
        <v>0</v>
      </c>
      <c r="H33" s="263" t="s">
        <v>407</v>
      </c>
      <c r="I33" s="345">
        <v>0</v>
      </c>
      <c r="J33" s="346">
        <f>SUM(K33:L33)</f>
        <v>0</v>
      </c>
      <c r="K33" s="263" t="s">
        <v>407</v>
      </c>
      <c r="L33" s="345">
        <v>0</v>
      </c>
    </row>
    <row r="34" spans="1:12" s="27" customFormat="1" ht="12.75">
      <c r="A34" s="255">
        <v>8140</v>
      </c>
      <c r="B34" s="260" t="s">
        <v>160</v>
      </c>
      <c r="C34" s="78"/>
      <c r="D34" s="343">
        <f>SUM(D36,D40)</f>
        <v>0</v>
      </c>
      <c r="E34" s="343">
        <f aca="true" t="shared" si="4" ref="E34:L34">SUM(E36,E40)</f>
        <v>0</v>
      </c>
      <c r="F34" s="343">
        <f t="shared" si="4"/>
        <v>0</v>
      </c>
      <c r="G34" s="343">
        <f t="shared" si="4"/>
        <v>0</v>
      </c>
      <c r="H34" s="343">
        <f t="shared" si="4"/>
        <v>0</v>
      </c>
      <c r="I34" s="343">
        <f t="shared" si="4"/>
        <v>0</v>
      </c>
      <c r="J34" s="343">
        <f t="shared" si="4"/>
        <v>0</v>
      </c>
      <c r="K34" s="343">
        <f t="shared" si="4"/>
        <v>0</v>
      </c>
      <c r="L34" s="343">
        <f t="shared" si="4"/>
        <v>0</v>
      </c>
    </row>
    <row r="35" spans="1:12" s="27" customFormat="1" ht="13.5" thickBot="1">
      <c r="A35" s="259"/>
      <c r="B35" s="264" t="s">
        <v>333</v>
      </c>
      <c r="C35" s="78"/>
      <c r="D35" s="343"/>
      <c r="E35" s="263"/>
      <c r="F35" s="345"/>
      <c r="G35" s="343"/>
      <c r="H35" s="263"/>
      <c r="I35" s="345"/>
      <c r="J35" s="343"/>
      <c r="K35" s="263"/>
      <c r="L35" s="345"/>
    </row>
    <row r="36" spans="1:12" s="27" customFormat="1" ht="24">
      <c r="A36" s="255">
        <v>8141</v>
      </c>
      <c r="B36" s="260" t="s">
        <v>161</v>
      </c>
      <c r="C36" s="78" t="s">
        <v>354</v>
      </c>
      <c r="D36" s="347">
        <f>SUM(D38:D39)</f>
        <v>0</v>
      </c>
      <c r="E36" s="347">
        <f aca="true" t="shared" si="5" ref="E36:L36">SUM(E38:E39)</f>
        <v>0</v>
      </c>
      <c r="F36" s="347">
        <f t="shared" si="5"/>
        <v>0</v>
      </c>
      <c r="G36" s="347">
        <f t="shared" si="5"/>
        <v>0</v>
      </c>
      <c r="H36" s="347">
        <f t="shared" si="5"/>
        <v>0</v>
      </c>
      <c r="I36" s="347">
        <f t="shared" si="5"/>
        <v>0</v>
      </c>
      <c r="J36" s="347">
        <f t="shared" si="5"/>
        <v>0</v>
      </c>
      <c r="K36" s="347">
        <f t="shared" si="5"/>
        <v>0</v>
      </c>
      <c r="L36" s="347">
        <f t="shared" si="5"/>
        <v>0</v>
      </c>
    </row>
    <row r="37" spans="1:12" s="27" customFormat="1" ht="13.5" thickBot="1">
      <c r="A37" s="255"/>
      <c r="B37" s="266" t="s">
        <v>333</v>
      </c>
      <c r="C37" s="300"/>
      <c r="D37" s="343"/>
      <c r="E37" s="263"/>
      <c r="F37" s="345"/>
      <c r="G37" s="343"/>
      <c r="H37" s="263"/>
      <c r="I37" s="345"/>
      <c r="J37" s="343"/>
      <c r="K37" s="263"/>
      <c r="L37" s="345"/>
    </row>
    <row r="38" spans="1:12" s="27" customFormat="1" ht="13.5" thickBot="1">
      <c r="A38" s="249">
        <v>8142</v>
      </c>
      <c r="B38" s="267" t="s">
        <v>346</v>
      </c>
      <c r="C38" s="301"/>
      <c r="D38" s="346">
        <f>SUM(E38:F38)</f>
        <v>0</v>
      </c>
      <c r="E38" s="263">
        <v>0</v>
      </c>
      <c r="F38" s="345" t="s">
        <v>610</v>
      </c>
      <c r="G38" s="346">
        <f>SUM(H38:I38)</f>
        <v>0</v>
      </c>
      <c r="H38" s="263">
        <v>0</v>
      </c>
      <c r="I38" s="345" t="s">
        <v>610</v>
      </c>
      <c r="J38" s="346">
        <f>SUM(K38:L38)</f>
        <v>0</v>
      </c>
      <c r="K38" s="263">
        <v>0</v>
      </c>
      <c r="L38" s="345" t="s">
        <v>610</v>
      </c>
    </row>
    <row r="39" spans="1:12" s="27" customFormat="1" ht="13.5" thickBot="1">
      <c r="A39" s="268">
        <v>8143</v>
      </c>
      <c r="B39" s="269" t="s">
        <v>347</v>
      </c>
      <c r="C39" s="302"/>
      <c r="D39" s="346">
        <f>SUM(E39:F39)</f>
        <v>0</v>
      </c>
      <c r="E39" s="348">
        <v>0</v>
      </c>
      <c r="F39" s="349" t="s">
        <v>610</v>
      </c>
      <c r="G39" s="346">
        <f>SUM(H39:I39)</f>
        <v>0</v>
      </c>
      <c r="H39" s="348">
        <v>0</v>
      </c>
      <c r="I39" s="349" t="s">
        <v>610</v>
      </c>
      <c r="J39" s="346">
        <f>SUM(K39:L39)</f>
        <v>0</v>
      </c>
      <c r="K39" s="348">
        <v>0</v>
      </c>
      <c r="L39" s="349" t="s">
        <v>610</v>
      </c>
    </row>
    <row r="40" spans="1:12" s="27" customFormat="1" ht="27" customHeight="1">
      <c r="A40" s="249">
        <v>8150</v>
      </c>
      <c r="B40" s="270" t="s">
        <v>162</v>
      </c>
      <c r="C40" s="303" t="s">
        <v>355</v>
      </c>
      <c r="D40" s="347">
        <f>SUM(D42:D43)</f>
        <v>0</v>
      </c>
      <c r="E40" s="347">
        <f aca="true" t="shared" si="6" ref="E40:L40">SUM(E42:E43)</f>
        <v>0</v>
      </c>
      <c r="F40" s="347">
        <f t="shared" si="6"/>
        <v>0</v>
      </c>
      <c r="G40" s="347">
        <f t="shared" si="6"/>
        <v>0</v>
      </c>
      <c r="H40" s="347">
        <f t="shared" si="6"/>
        <v>0</v>
      </c>
      <c r="I40" s="347">
        <f t="shared" si="6"/>
        <v>0</v>
      </c>
      <c r="J40" s="347">
        <f t="shared" si="6"/>
        <v>0</v>
      </c>
      <c r="K40" s="347">
        <f t="shared" si="6"/>
        <v>0</v>
      </c>
      <c r="L40" s="347">
        <f t="shared" si="6"/>
        <v>0</v>
      </c>
    </row>
    <row r="41" spans="1:12" s="27" customFormat="1" ht="12.75">
      <c r="A41" s="255"/>
      <c r="B41" s="266" t="s">
        <v>333</v>
      </c>
      <c r="C41" s="304"/>
      <c r="D41" s="343"/>
      <c r="E41" s="263"/>
      <c r="F41" s="345"/>
      <c r="G41" s="343"/>
      <c r="H41" s="263"/>
      <c r="I41" s="345"/>
      <c r="J41" s="343"/>
      <c r="K41" s="263"/>
      <c r="L41" s="345"/>
    </row>
    <row r="42" spans="1:12" s="27" customFormat="1" ht="13.5" thickBot="1">
      <c r="A42" s="255">
        <v>8151</v>
      </c>
      <c r="B42" s="266" t="s">
        <v>345</v>
      </c>
      <c r="C42" s="304"/>
      <c r="D42" s="346">
        <f>SUM(E42:F42)</f>
        <v>0</v>
      </c>
      <c r="E42" s="263">
        <v>0</v>
      </c>
      <c r="F42" s="345" t="s">
        <v>610</v>
      </c>
      <c r="G42" s="346">
        <f>SUM(H42:I42)</f>
        <v>0</v>
      </c>
      <c r="H42" s="263">
        <v>0</v>
      </c>
      <c r="I42" s="345" t="s">
        <v>610</v>
      </c>
      <c r="J42" s="346">
        <f>SUM(K42:L42)</f>
        <v>0</v>
      </c>
      <c r="K42" s="263">
        <v>0</v>
      </c>
      <c r="L42" s="345" t="s">
        <v>610</v>
      </c>
    </row>
    <row r="43" spans="1:12" s="27" customFormat="1" ht="13.5" thickBot="1">
      <c r="A43" s="271">
        <v>8152</v>
      </c>
      <c r="B43" s="272" t="s">
        <v>344</v>
      </c>
      <c r="C43" s="305"/>
      <c r="D43" s="346">
        <f>SUM(E43:F43)</f>
        <v>0</v>
      </c>
      <c r="E43" s="348">
        <v>0</v>
      </c>
      <c r="F43" s="349" t="s">
        <v>610</v>
      </c>
      <c r="G43" s="346">
        <f>SUM(H43:I43)</f>
        <v>0</v>
      </c>
      <c r="H43" s="348">
        <v>0</v>
      </c>
      <c r="I43" s="349" t="s">
        <v>610</v>
      </c>
      <c r="J43" s="346">
        <f>SUM(K43:L43)</f>
        <v>0</v>
      </c>
      <c r="K43" s="348">
        <v>0</v>
      </c>
      <c r="L43" s="349" t="s">
        <v>610</v>
      </c>
    </row>
    <row r="44" spans="1:12" s="27" customFormat="1" ht="37.5" customHeight="1" thickBot="1">
      <c r="A44" s="273">
        <v>8160</v>
      </c>
      <c r="B44" s="274" t="s">
        <v>169</v>
      </c>
      <c r="C44" s="306"/>
      <c r="D44" s="350">
        <f aca="true" t="shared" si="7" ref="D44:I44">SUM(D46,D51,D55,D67)</f>
        <v>0.0002</v>
      </c>
      <c r="E44" s="350">
        <f t="shared" si="7"/>
        <v>0</v>
      </c>
      <c r="F44" s="350">
        <f t="shared" si="7"/>
        <v>0.0002</v>
      </c>
      <c r="G44" s="350">
        <f t="shared" si="7"/>
        <v>95856.14809999999</v>
      </c>
      <c r="H44" s="350">
        <f t="shared" si="7"/>
        <v>27629.990399999995</v>
      </c>
      <c r="I44" s="350">
        <f t="shared" si="7"/>
        <v>68226.1577</v>
      </c>
      <c r="J44" s="350">
        <f>SUM(J46,J51,J55-J65,J66,J67)</f>
        <v>-56486.93519999999</v>
      </c>
      <c r="K44" s="350">
        <f>SUM(K46,K51,K55-K65,K66,K67)</f>
        <v>-123846.9004</v>
      </c>
      <c r="L44" s="350">
        <f>SUM(L46,L51,L55-K65,K66,L67)</f>
        <v>67359.9652</v>
      </c>
    </row>
    <row r="45" spans="1:12" s="27" customFormat="1" ht="13.5" thickBot="1">
      <c r="A45" s="275"/>
      <c r="B45" s="276" t="s">
        <v>319</v>
      </c>
      <c r="C45" s="307"/>
      <c r="D45" s="351"/>
      <c r="E45" s="352"/>
      <c r="F45" s="353"/>
      <c r="G45" s="351"/>
      <c r="H45" s="352"/>
      <c r="I45" s="353"/>
      <c r="J45" s="351"/>
      <c r="K45" s="352"/>
      <c r="L45" s="353"/>
    </row>
    <row r="46" spans="1:12" s="2" customFormat="1" ht="29.25" customHeight="1" thickBot="1">
      <c r="A46" s="273">
        <v>8161</v>
      </c>
      <c r="B46" s="277" t="s">
        <v>163</v>
      </c>
      <c r="C46" s="306"/>
      <c r="D46" s="354">
        <f>SUM(D48:D50)</f>
        <v>0</v>
      </c>
      <c r="E46" s="355" t="s">
        <v>407</v>
      </c>
      <c r="F46" s="354">
        <f>SUM(F48:F50)</f>
        <v>0</v>
      </c>
      <c r="G46" s="354">
        <f>SUM(G48:G50)</f>
        <v>0</v>
      </c>
      <c r="H46" s="355" t="s">
        <v>407</v>
      </c>
      <c r="I46" s="354">
        <f>SUM(I48:I50)</f>
        <v>0</v>
      </c>
      <c r="J46" s="354">
        <f>SUM(J48:J50)</f>
        <v>0</v>
      </c>
      <c r="K46" s="355" t="s">
        <v>407</v>
      </c>
      <c r="L46" s="354">
        <f>SUM(L48:L50)</f>
        <v>0</v>
      </c>
    </row>
    <row r="47" spans="1:12" s="2" customFormat="1" ht="12.75">
      <c r="A47" s="252"/>
      <c r="B47" s="278" t="s">
        <v>333</v>
      </c>
      <c r="C47" s="308"/>
      <c r="D47" s="340"/>
      <c r="E47" s="356"/>
      <c r="F47" s="342"/>
      <c r="G47" s="340"/>
      <c r="H47" s="356"/>
      <c r="I47" s="342"/>
      <c r="J47" s="340"/>
      <c r="K47" s="356"/>
      <c r="L47" s="342"/>
    </row>
    <row r="48" spans="1:12" s="1" customFormat="1" ht="27" customHeight="1" thickBot="1">
      <c r="A48" s="255">
        <v>8162</v>
      </c>
      <c r="B48" s="266" t="s">
        <v>316</v>
      </c>
      <c r="C48" s="304" t="s">
        <v>356</v>
      </c>
      <c r="D48" s="346">
        <v>0</v>
      </c>
      <c r="E48" s="263" t="s">
        <v>407</v>
      </c>
      <c r="F48" s="345"/>
      <c r="G48" s="346">
        <f>SUM(H48:I48)</f>
        <v>0</v>
      </c>
      <c r="H48" s="263" t="s">
        <v>407</v>
      </c>
      <c r="I48" s="345"/>
      <c r="J48" s="346">
        <f>SUM(K48:L48)</f>
        <v>0</v>
      </c>
      <c r="K48" s="263" t="s">
        <v>407</v>
      </c>
      <c r="L48" s="345"/>
    </row>
    <row r="49" spans="1:12" s="2" customFormat="1" ht="71.25" customHeight="1" thickBot="1">
      <c r="A49" s="279">
        <v>8163</v>
      </c>
      <c r="B49" s="266" t="s">
        <v>265</v>
      </c>
      <c r="C49" s="304" t="s">
        <v>356</v>
      </c>
      <c r="D49" s="346">
        <f>SUM(E49:F49)</f>
        <v>0</v>
      </c>
      <c r="E49" s="355" t="s">
        <v>407</v>
      </c>
      <c r="F49" s="357">
        <v>0</v>
      </c>
      <c r="G49" s="346">
        <f>SUM(H49:I49)</f>
        <v>0</v>
      </c>
      <c r="H49" s="355" t="s">
        <v>407</v>
      </c>
      <c r="I49" s="357">
        <v>0</v>
      </c>
      <c r="J49" s="346">
        <f>SUM(K49:L49)</f>
        <v>0</v>
      </c>
      <c r="K49" s="355" t="s">
        <v>407</v>
      </c>
      <c r="L49" s="357">
        <v>0</v>
      </c>
    </row>
    <row r="50" spans="1:12" s="1" customFormat="1" ht="14.25" customHeight="1" thickBot="1">
      <c r="A50" s="271">
        <v>8164</v>
      </c>
      <c r="B50" s="272" t="s">
        <v>317</v>
      </c>
      <c r="C50" s="305" t="s">
        <v>357</v>
      </c>
      <c r="D50" s="346">
        <f>SUM(E50:F50)</f>
        <v>0</v>
      </c>
      <c r="E50" s="348" t="s">
        <v>407</v>
      </c>
      <c r="F50" s="349">
        <v>0</v>
      </c>
      <c r="G50" s="346">
        <f>SUM(H50:I50)</f>
        <v>0</v>
      </c>
      <c r="H50" s="348" t="s">
        <v>407</v>
      </c>
      <c r="I50" s="349">
        <v>0</v>
      </c>
      <c r="J50" s="346">
        <f>SUM(K50:L50)</f>
        <v>0</v>
      </c>
      <c r="K50" s="348" t="s">
        <v>407</v>
      </c>
      <c r="L50" s="349">
        <v>0</v>
      </c>
    </row>
    <row r="51" spans="1:12" s="2" customFormat="1" ht="13.5" thickBot="1">
      <c r="A51" s="273">
        <v>8170</v>
      </c>
      <c r="B51" s="277" t="s">
        <v>325</v>
      </c>
      <c r="C51" s="306"/>
      <c r="D51" s="244">
        <f>SUM(D53:D54)</f>
        <v>0</v>
      </c>
      <c r="E51" s="244">
        <f aca="true" t="shared" si="8" ref="E51:L51">SUM(E53:E54)</f>
        <v>0</v>
      </c>
      <c r="F51" s="244">
        <f t="shared" si="8"/>
        <v>0</v>
      </c>
      <c r="G51" s="244">
        <f t="shared" si="8"/>
        <v>0</v>
      </c>
      <c r="H51" s="244">
        <f t="shared" si="8"/>
        <v>0</v>
      </c>
      <c r="I51" s="244">
        <f t="shared" si="8"/>
        <v>0</v>
      </c>
      <c r="J51" s="244">
        <f t="shared" si="8"/>
        <v>0</v>
      </c>
      <c r="K51" s="244">
        <f t="shared" si="8"/>
        <v>0</v>
      </c>
      <c r="L51" s="244">
        <f t="shared" si="8"/>
        <v>0</v>
      </c>
    </row>
    <row r="52" spans="1:12" s="2" customFormat="1" ht="12.75">
      <c r="A52" s="252"/>
      <c r="B52" s="278" t="s">
        <v>333</v>
      </c>
      <c r="C52" s="308"/>
      <c r="D52" s="358"/>
      <c r="E52" s="356"/>
      <c r="F52" s="359"/>
      <c r="G52" s="358"/>
      <c r="H52" s="356"/>
      <c r="I52" s="359"/>
      <c r="J52" s="358"/>
      <c r="K52" s="356"/>
      <c r="L52" s="359"/>
    </row>
    <row r="53" spans="1:12" s="1" customFormat="1" ht="24.75" thickBot="1">
      <c r="A53" s="255">
        <v>8171</v>
      </c>
      <c r="B53" s="266" t="s">
        <v>323</v>
      </c>
      <c r="C53" s="304" t="s">
        <v>358</v>
      </c>
      <c r="D53" s="346">
        <f>SUM(E53:F53)</f>
        <v>0</v>
      </c>
      <c r="E53" s="360">
        <v>0</v>
      </c>
      <c r="F53" s="361"/>
      <c r="G53" s="346">
        <f>SUM(H53:I53)</f>
        <v>0</v>
      </c>
      <c r="H53" s="360">
        <v>0</v>
      </c>
      <c r="I53" s="361"/>
      <c r="J53" s="346">
        <f>SUM(K53:L53)</f>
        <v>0</v>
      </c>
      <c r="K53" s="360">
        <v>0</v>
      </c>
      <c r="L53" s="361"/>
    </row>
    <row r="54" spans="1:12" s="1" customFormat="1" ht="13.5" thickBot="1">
      <c r="A54" s="255">
        <v>8172</v>
      </c>
      <c r="B54" s="265" t="s">
        <v>324</v>
      </c>
      <c r="C54" s="304" t="s">
        <v>359</v>
      </c>
      <c r="D54" s="346">
        <f>SUM(E54:F54)</f>
        <v>0</v>
      </c>
      <c r="E54" s="362">
        <v>0</v>
      </c>
      <c r="F54" s="363"/>
      <c r="G54" s="346">
        <f>SUM(H54:I54)</f>
        <v>0</v>
      </c>
      <c r="H54" s="362">
        <v>0</v>
      </c>
      <c r="I54" s="363"/>
      <c r="J54" s="346">
        <f>SUM(K54:L54)</f>
        <v>0</v>
      </c>
      <c r="K54" s="362">
        <v>0</v>
      </c>
      <c r="L54" s="363"/>
    </row>
    <row r="55" spans="1:12" s="2" customFormat="1" ht="24.75" thickBot="1">
      <c r="A55" s="280">
        <v>8190</v>
      </c>
      <c r="B55" s="281" t="s">
        <v>164</v>
      </c>
      <c r="C55" s="282"/>
      <c r="D55" s="168">
        <f>SUM(E55:F55)</f>
        <v>0.0002</v>
      </c>
      <c r="E55" s="354">
        <f>E57-E60</f>
        <v>0</v>
      </c>
      <c r="F55" s="354">
        <f>F61</f>
        <v>0.0002</v>
      </c>
      <c r="G55" s="168">
        <f>SUM(H55:I55)</f>
        <v>95856.14809999999</v>
      </c>
      <c r="H55" s="354">
        <f>H57-H60</f>
        <v>27629.990399999995</v>
      </c>
      <c r="I55" s="354">
        <f>I61</f>
        <v>68226.1577</v>
      </c>
      <c r="J55" s="168">
        <f>SUM(K55:L55)</f>
        <v>95856.1479</v>
      </c>
      <c r="K55" s="354">
        <f>K57-K60</f>
        <v>27629.990399999995</v>
      </c>
      <c r="L55" s="354">
        <f>L61</f>
        <v>68226.1575</v>
      </c>
    </row>
    <row r="56" spans="1:12" s="2" customFormat="1" ht="12.75">
      <c r="A56" s="283"/>
      <c r="B56" s="264" t="s">
        <v>322</v>
      </c>
      <c r="C56" s="5"/>
      <c r="D56" s="364"/>
      <c r="E56" s="365"/>
      <c r="F56" s="366"/>
      <c r="G56" s="364"/>
      <c r="H56" s="365"/>
      <c r="I56" s="366"/>
      <c r="J56" s="364"/>
      <c r="K56" s="365"/>
      <c r="L56" s="366"/>
    </row>
    <row r="57" spans="1:12" s="1" customFormat="1" ht="24">
      <c r="A57" s="284">
        <v>8191</v>
      </c>
      <c r="B57" s="278" t="s">
        <v>217</v>
      </c>
      <c r="C57" s="285">
        <v>9320</v>
      </c>
      <c r="D57" s="367">
        <f>SUM(E57:F57)</f>
        <v>0.0001</v>
      </c>
      <c r="E57" s="368">
        <v>0.0001</v>
      </c>
      <c r="F57" s="369" t="s">
        <v>610</v>
      </c>
      <c r="G57" s="367">
        <f>SUM(H57:I57)</f>
        <v>81324.3905</v>
      </c>
      <c r="H57" s="367">
        <v>81324.3905</v>
      </c>
      <c r="I57" s="369" t="s">
        <v>610</v>
      </c>
      <c r="J57" s="367">
        <f>SUM(K57:L57)</f>
        <v>81324.3904</v>
      </c>
      <c r="K57" s="367">
        <v>81324.3904</v>
      </c>
      <c r="L57" s="369" t="s">
        <v>610</v>
      </c>
    </row>
    <row r="58" spans="1:12" s="1" customFormat="1" ht="12.75">
      <c r="A58" s="286"/>
      <c r="B58" s="264" t="s">
        <v>320</v>
      </c>
      <c r="C58" s="287"/>
      <c r="D58" s="343"/>
      <c r="E58" s="344"/>
      <c r="F58" s="345"/>
      <c r="G58" s="343"/>
      <c r="H58" s="343"/>
      <c r="I58" s="345"/>
      <c r="J58" s="343"/>
      <c r="K58" s="343"/>
      <c r="L58" s="345"/>
    </row>
    <row r="59" spans="1:12" s="1" customFormat="1" ht="35.25" customHeight="1">
      <c r="A59" s="286">
        <v>8192</v>
      </c>
      <c r="B59" s="266" t="s">
        <v>318</v>
      </c>
      <c r="C59" s="287"/>
      <c r="D59" s="367">
        <f>SUM(E59:F59)</f>
        <v>0</v>
      </c>
      <c r="E59" s="344">
        <v>0</v>
      </c>
      <c r="F59" s="288" t="s">
        <v>407</v>
      </c>
      <c r="G59" s="367">
        <f>SUM(H59:I59)</f>
        <v>27629.9904</v>
      </c>
      <c r="H59" s="367">
        <v>27629.9904</v>
      </c>
      <c r="I59" s="288" t="s">
        <v>407</v>
      </c>
      <c r="J59" s="367">
        <f>SUM(K59:L59)</f>
        <v>27629.9904</v>
      </c>
      <c r="K59" s="367">
        <v>27629.9904</v>
      </c>
      <c r="L59" s="288" t="s">
        <v>407</v>
      </c>
    </row>
    <row r="60" spans="1:12" s="1" customFormat="1" ht="24.75" thickBot="1">
      <c r="A60" s="286">
        <v>8193</v>
      </c>
      <c r="B60" s="266" t="s">
        <v>170</v>
      </c>
      <c r="C60" s="287"/>
      <c r="D60" s="343">
        <f>D57-D59</f>
        <v>0.0001</v>
      </c>
      <c r="E60" s="343">
        <f>E57-E59</f>
        <v>0.0001</v>
      </c>
      <c r="F60" s="288" t="s">
        <v>610</v>
      </c>
      <c r="G60" s="343">
        <f>G57-G59</f>
        <v>53694.4001</v>
      </c>
      <c r="H60" s="343">
        <f>H57-H59</f>
        <v>53694.4001</v>
      </c>
      <c r="I60" s="288" t="s">
        <v>610</v>
      </c>
      <c r="J60" s="343">
        <f>J57-J59</f>
        <v>53694.40000000001</v>
      </c>
      <c r="K60" s="343">
        <f>K57-K59</f>
        <v>53694.40000000001</v>
      </c>
      <c r="L60" s="288" t="s">
        <v>610</v>
      </c>
    </row>
    <row r="61" spans="1:12" s="1" customFormat="1" ht="24.75" thickBot="1">
      <c r="A61" s="286">
        <v>8194</v>
      </c>
      <c r="B61" s="289" t="s">
        <v>299</v>
      </c>
      <c r="C61" s="290">
        <v>9330</v>
      </c>
      <c r="D61" s="354">
        <f aca="true" t="shared" si="9" ref="D61:L61">SUM(D63,D64)</f>
        <v>0.0002</v>
      </c>
      <c r="E61" s="354">
        <f t="shared" si="9"/>
        <v>0</v>
      </c>
      <c r="F61" s="354">
        <f t="shared" si="9"/>
        <v>0.0002</v>
      </c>
      <c r="G61" s="354">
        <f t="shared" si="9"/>
        <v>68226.1577</v>
      </c>
      <c r="H61" s="354">
        <f t="shared" si="9"/>
        <v>0</v>
      </c>
      <c r="I61" s="354">
        <f t="shared" si="9"/>
        <v>68226.1577</v>
      </c>
      <c r="J61" s="354">
        <f t="shared" si="9"/>
        <v>68226.1575</v>
      </c>
      <c r="K61" s="354">
        <f t="shared" si="9"/>
        <v>0</v>
      </c>
      <c r="L61" s="354">
        <f t="shared" si="9"/>
        <v>68226.1575</v>
      </c>
    </row>
    <row r="62" spans="1:12" s="1" customFormat="1" ht="12.75">
      <c r="A62" s="286"/>
      <c r="B62" s="264" t="s">
        <v>320</v>
      </c>
      <c r="C62" s="290"/>
      <c r="D62" s="370"/>
      <c r="E62" s="263"/>
      <c r="F62" s="345"/>
      <c r="G62" s="370"/>
      <c r="H62" s="263"/>
      <c r="I62" s="345"/>
      <c r="J62" s="370"/>
      <c r="K62" s="263"/>
      <c r="L62" s="345"/>
    </row>
    <row r="63" spans="1:12" s="1" customFormat="1" ht="24.75" thickBot="1">
      <c r="A63" s="286">
        <v>8195</v>
      </c>
      <c r="B63" s="266" t="s">
        <v>218</v>
      </c>
      <c r="C63" s="290"/>
      <c r="D63" s="346">
        <f>SUM(E63:F63)</f>
        <v>0.0001</v>
      </c>
      <c r="E63" s="263" t="s">
        <v>407</v>
      </c>
      <c r="F63" s="345">
        <v>0.0001</v>
      </c>
      <c r="G63" s="346">
        <f>SUM(H63:I63)</f>
        <v>14531.7576</v>
      </c>
      <c r="H63" s="263" t="s">
        <v>407</v>
      </c>
      <c r="I63" s="345">
        <v>14531.7576</v>
      </c>
      <c r="J63" s="346">
        <f>SUM(K63:L63)</f>
        <v>14531.7575</v>
      </c>
      <c r="K63" s="263" t="s">
        <v>407</v>
      </c>
      <c r="L63" s="345">
        <v>14531.7575</v>
      </c>
    </row>
    <row r="64" spans="1:12" s="1" customFormat="1" ht="24.75" thickBot="1">
      <c r="A64" s="291">
        <v>8196</v>
      </c>
      <c r="B64" s="266" t="s">
        <v>266</v>
      </c>
      <c r="C64" s="290"/>
      <c r="D64" s="346">
        <f>SUM(D60)</f>
        <v>0.0001</v>
      </c>
      <c r="E64" s="263" t="s">
        <v>407</v>
      </c>
      <c r="F64" s="346">
        <f>SUM(E60)</f>
        <v>0.0001</v>
      </c>
      <c r="G64" s="346">
        <f>SUM(G60)</f>
        <v>53694.4001</v>
      </c>
      <c r="H64" s="263" t="s">
        <v>407</v>
      </c>
      <c r="I64" s="346">
        <f>SUM(H60)</f>
        <v>53694.4001</v>
      </c>
      <c r="J64" s="346">
        <f>SUM(J60)</f>
        <v>53694.40000000001</v>
      </c>
      <c r="K64" s="263" t="s">
        <v>407</v>
      </c>
      <c r="L64" s="346">
        <f>SUM(K60)</f>
        <v>53694.40000000001</v>
      </c>
    </row>
    <row r="65" spans="1:12" s="1" customFormat="1" ht="24.75" thickBot="1">
      <c r="A65" s="286">
        <v>8197</v>
      </c>
      <c r="B65" s="292" t="s">
        <v>214</v>
      </c>
      <c r="C65" s="293"/>
      <c r="D65" s="346" t="s">
        <v>610</v>
      </c>
      <c r="E65" s="298" t="s">
        <v>407</v>
      </c>
      <c r="F65" s="310" t="s">
        <v>610</v>
      </c>
      <c r="G65" s="346" t="s">
        <v>610</v>
      </c>
      <c r="H65" s="298" t="s">
        <v>407</v>
      </c>
      <c r="I65" s="310" t="s">
        <v>610</v>
      </c>
      <c r="J65" s="346">
        <f>SUM(K65:L65)</f>
        <v>0</v>
      </c>
      <c r="K65" s="298">
        <v>0</v>
      </c>
      <c r="L65" s="310">
        <v>0</v>
      </c>
    </row>
    <row r="66" spans="1:12" s="1" customFormat="1" ht="36.75" thickBot="1">
      <c r="A66" s="286">
        <v>8198</v>
      </c>
      <c r="B66" s="294" t="s">
        <v>215</v>
      </c>
      <c r="C66" s="295"/>
      <c r="D66" s="346">
        <f>SUM(E66:F66)</f>
        <v>0</v>
      </c>
      <c r="E66" s="263" t="s">
        <v>610</v>
      </c>
      <c r="F66" s="345">
        <v>0</v>
      </c>
      <c r="G66" s="346">
        <f>SUM(H66:I66)</f>
        <v>0</v>
      </c>
      <c r="H66" s="298" t="s">
        <v>407</v>
      </c>
      <c r="I66" s="345">
        <v>0</v>
      </c>
      <c r="J66" s="346">
        <f>SUM(K66:L66)</f>
        <v>0</v>
      </c>
      <c r="K66" s="298">
        <v>0</v>
      </c>
      <c r="L66" s="345">
        <v>0</v>
      </c>
    </row>
    <row r="67" spans="1:12" s="1" customFormat="1" ht="48">
      <c r="A67" s="286">
        <v>8199</v>
      </c>
      <c r="B67" s="296" t="s">
        <v>171</v>
      </c>
      <c r="C67" s="295"/>
      <c r="D67" s="309">
        <f>SUM(E67:F67)</f>
        <v>0</v>
      </c>
      <c r="E67" s="263">
        <v>0</v>
      </c>
      <c r="F67" s="345">
        <v>0</v>
      </c>
      <c r="G67" s="309">
        <f>SUM(H67:I67)</f>
        <v>0</v>
      </c>
      <c r="H67" s="263">
        <v>0</v>
      </c>
      <c r="I67" s="345">
        <v>0</v>
      </c>
      <c r="J67" s="309">
        <f>SUM(K67:L67)</f>
        <v>-152343.0831</v>
      </c>
      <c r="K67" s="263">
        <v>-151476.8908</v>
      </c>
      <c r="L67" s="345">
        <v>-866.1923</v>
      </c>
    </row>
    <row r="68" spans="1:12" s="1" customFormat="1" ht="24">
      <c r="A68" s="286" t="s">
        <v>173</v>
      </c>
      <c r="B68" s="297" t="s">
        <v>216</v>
      </c>
      <c r="C68" s="295"/>
      <c r="D68" s="309">
        <f>SUM(E68:F68)</f>
        <v>0</v>
      </c>
      <c r="E68" s="298">
        <v>0</v>
      </c>
      <c r="F68" s="345">
        <v>0</v>
      </c>
      <c r="G68" s="309">
        <f>SUM(H68:I68)</f>
        <v>0</v>
      </c>
      <c r="H68" s="298">
        <v>0</v>
      </c>
      <c r="I68" s="345">
        <v>0</v>
      </c>
      <c r="J68" s="309">
        <f>SUM(K68:L68)</f>
        <v>-27629.9904</v>
      </c>
      <c r="K68" s="298">
        <v>-27629.9904</v>
      </c>
      <c r="L68" s="345">
        <v>0</v>
      </c>
    </row>
    <row r="69" spans="1:12" s="1" customFormat="1" ht="30" customHeight="1">
      <c r="A69" s="259">
        <v>8200</v>
      </c>
      <c r="B69" s="256" t="s">
        <v>172</v>
      </c>
      <c r="C69" s="287"/>
      <c r="D69" s="343">
        <f>SUM(D71)</f>
        <v>0</v>
      </c>
      <c r="E69" s="343">
        <f aca="true" t="shared" si="10" ref="E69:L69">SUM(E71)</f>
        <v>0</v>
      </c>
      <c r="F69" s="343">
        <f t="shared" si="10"/>
        <v>0</v>
      </c>
      <c r="G69" s="343">
        <f t="shared" si="10"/>
        <v>0</v>
      </c>
      <c r="H69" s="343">
        <f t="shared" si="10"/>
        <v>0</v>
      </c>
      <c r="I69" s="343">
        <f t="shared" si="10"/>
        <v>0</v>
      </c>
      <c r="J69" s="343">
        <f t="shared" si="10"/>
        <v>0</v>
      </c>
      <c r="K69" s="343">
        <f t="shared" si="10"/>
        <v>0</v>
      </c>
      <c r="L69" s="343">
        <f t="shared" si="10"/>
        <v>0</v>
      </c>
    </row>
    <row r="70" spans="1:12" s="1" customFormat="1" ht="12.75">
      <c r="A70" s="259"/>
      <c r="B70" s="258" t="s">
        <v>319</v>
      </c>
      <c r="C70" s="287"/>
      <c r="D70" s="343"/>
      <c r="E70" s="344"/>
      <c r="F70" s="345"/>
      <c r="G70" s="343"/>
      <c r="H70" s="344"/>
      <c r="I70" s="345"/>
      <c r="J70" s="343"/>
      <c r="K70" s="344"/>
      <c r="L70" s="345"/>
    </row>
    <row r="71" spans="1:12" s="1" customFormat="1" ht="24">
      <c r="A71" s="259">
        <v>8210</v>
      </c>
      <c r="B71" s="299" t="s">
        <v>174</v>
      </c>
      <c r="C71" s="287"/>
      <c r="D71" s="343">
        <f>SUM(D73,D77)</f>
        <v>0</v>
      </c>
      <c r="E71" s="343">
        <f aca="true" t="shared" si="11" ref="E71:L71">SUM(E73,E77)</f>
        <v>0</v>
      </c>
      <c r="F71" s="343">
        <f t="shared" si="11"/>
        <v>0</v>
      </c>
      <c r="G71" s="343">
        <f t="shared" si="11"/>
        <v>0</v>
      </c>
      <c r="H71" s="343">
        <f t="shared" si="11"/>
        <v>0</v>
      </c>
      <c r="I71" s="343">
        <f t="shared" si="11"/>
        <v>0</v>
      </c>
      <c r="J71" s="343">
        <f t="shared" si="11"/>
        <v>0</v>
      </c>
      <c r="K71" s="343">
        <f t="shared" si="11"/>
        <v>0</v>
      </c>
      <c r="L71" s="343">
        <f t="shared" si="11"/>
        <v>0</v>
      </c>
    </row>
    <row r="72" spans="1:12" s="1" customFormat="1" ht="12.75">
      <c r="A72" s="255"/>
      <c r="B72" s="266" t="s">
        <v>319</v>
      </c>
      <c r="C72" s="287"/>
      <c r="D72" s="343"/>
      <c r="E72" s="263"/>
      <c r="F72" s="345"/>
      <c r="G72" s="343"/>
      <c r="H72" s="263"/>
      <c r="I72" s="345"/>
      <c r="J72" s="343"/>
      <c r="K72" s="263"/>
      <c r="L72" s="345"/>
    </row>
    <row r="73" spans="1:12" s="1" customFormat="1" ht="24" customHeight="1">
      <c r="A73" s="259">
        <v>8211</v>
      </c>
      <c r="B73" s="262" t="s">
        <v>165</v>
      </c>
      <c r="C73" s="287"/>
      <c r="D73" s="370">
        <f>SUM(D75:D76)</f>
        <v>0</v>
      </c>
      <c r="E73" s="263" t="s">
        <v>407</v>
      </c>
      <c r="F73" s="370">
        <f>SUM(F75:F76)</f>
        <v>0</v>
      </c>
      <c r="G73" s="370">
        <f>SUM(G75:G76)</f>
        <v>0</v>
      </c>
      <c r="H73" s="263" t="s">
        <v>407</v>
      </c>
      <c r="I73" s="370">
        <f>SUM(I75:I76)</f>
        <v>0</v>
      </c>
      <c r="J73" s="370">
        <f>SUM(J75:J76)</f>
        <v>0</v>
      </c>
      <c r="K73" s="263" t="s">
        <v>407</v>
      </c>
      <c r="L73" s="370">
        <f>SUM(L75:L76)</f>
        <v>0</v>
      </c>
    </row>
    <row r="74" spans="1:12" s="1" customFormat="1" ht="12.75">
      <c r="A74" s="259"/>
      <c r="B74" s="264" t="s">
        <v>320</v>
      </c>
      <c r="C74" s="287"/>
      <c r="D74" s="370"/>
      <c r="E74" s="263"/>
      <c r="F74" s="361"/>
      <c r="G74" s="370"/>
      <c r="H74" s="263"/>
      <c r="I74" s="361"/>
      <c r="J74" s="370"/>
      <c r="K74" s="263"/>
      <c r="L74" s="361"/>
    </row>
    <row r="75" spans="1:12" s="1" customFormat="1" ht="13.5" thickBot="1">
      <c r="A75" s="259">
        <v>8212</v>
      </c>
      <c r="B75" s="265" t="s">
        <v>326</v>
      </c>
      <c r="C75" s="304" t="s">
        <v>329</v>
      </c>
      <c r="D75" s="346">
        <f>SUM(E75:F75)</f>
        <v>0</v>
      </c>
      <c r="E75" s="263" t="s">
        <v>407</v>
      </c>
      <c r="F75" s="361">
        <v>0</v>
      </c>
      <c r="G75" s="346">
        <f>SUM(H75:I75)</f>
        <v>0</v>
      </c>
      <c r="H75" s="263" t="s">
        <v>407</v>
      </c>
      <c r="I75" s="361">
        <v>0</v>
      </c>
      <c r="J75" s="346">
        <f>SUM(K75:L75)</f>
        <v>0</v>
      </c>
      <c r="K75" s="263" t="s">
        <v>407</v>
      </c>
      <c r="L75" s="361">
        <v>0</v>
      </c>
    </row>
    <row r="76" spans="1:12" s="1" customFormat="1" ht="13.5" thickBot="1">
      <c r="A76" s="259">
        <v>8213</v>
      </c>
      <c r="B76" s="265" t="s">
        <v>321</v>
      </c>
      <c r="C76" s="304" t="s">
        <v>330</v>
      </c>
      <c r="D76" s="346">
        <f>SUM(E76:F76)</f>
        <v>0</v>
      </c>
      <c r="E76" s="263" t="s">
        <v>407</v>
      </c>
      <c r="F76" s="361"/>
      <c r="G76" s="346">
        <f>SUM(H76:I76)</f>
        <v>0</v>
      </c>
      <c r="H76" s="263" t="s">
        <v>407</v>
      </c>
      <c r="I76" s="361"/>
      <c r="J76" s="346">
        <f>SUM(K76:L76)</f>
        <v>0</v>
      </c>
      <c r="K76" s="263" t="s">
        <v>407</v>
      </c>
      <c r="L76" s="361"/>
    </row>
    <row r="77" spans="1:12" ht="24">
      <c r="A77" s="259">
        <v>8220</v>
      </c>
      <c r="B77" s="262" t="s">
        <v>175</v>
      </c>
      <c r="C77" s="311"/>
      <c r="D77" s="370">
        <f>SUM(D79,D83)</f>
        <v>0</v>
      </c>
      <c r="E77" s="370">
        <f aca="true" t="shared" si="12" ref="E77:L77">SUM(E79,E83)</f>
        <v>0</v>
      </c>
      <c r="F77" s="370">
        <f t="shared" si="12"/>
        <v>0</v>
      </c>
      <c r="G77" s="370">
        <f t="shared" si="12"/>
        <v>0</v>
      </c>
      <c r="H77" s="370">
        <f t="shared" si="12"/>
        <v>0</v>
      </c>
      <c r="I77" s="370">
        <f t="shared" si="12"/>
        <v>0</v>
      </c>
      <c r="J77" s="370">
        <f t="shared" si="12"/>
        <v>0</v>
      </c>
      <c r="K77" s="370">
        <f t="shared" si="12"/>
        <v>0</v>
      </c>
      <c r="L77" s="370">
        <f t="shared" si="12"/>
        <v>0</v>
      </c>
    </row>
    <row r="78" spans="1:12" ht="12.75">
      <c r="A78" s="259"/>
      <c r="B78" s="264" t="s">
        <v>319</v>
      </c>
      <c r="C78" s="311"/>
      <c r="D78" s="370"/>
      <c r="E78" s="360"/>
      <c r="F78" s="361"/>
      <c r="G78" s="370"/>
      <c r="H78" s="360"/>
      <c r="I78" s="361"/>
      <c r="J78" s="370"/>
      <c r="K78" s="360"/>
      <c r="L78" s="361"/>
    </row>
    <row r="79" spans="1:12" ht="12.75">
      <c r="A79" s="259">
        <v>8221</v>
      </c>
      <c r="B79" s="262" t="s">
        <v>166</v>
      </c>
      <c r="C79" s="311"/>
      <c r="D79" s="370">
        <f>SUM(D81:D82)</f>
        <v>0</v>
      </c>
      <c r="E79" s="263" t="s">
        <v>407</v>
      </c>
      <c r="F79" s="370">
        <f>SUM(F81:F82)</f>
        <v>0</v>
      </c>
      <c r="G79" s="370">
        <f>SUM(G81:G82)</f>
        <v>0</v>
      </c>
      <c r="H79" s="263" t="s">
        <v>407</v>
      </c>
      <c r="I79" s="370">
        <f>SUM(I81:I82)</f>
        <v>0</v>
      </c>
      <c r="J79" s="370">
        <f>SUM(J81:J82)</f>
        <v>0</v>
      </c>
      <c r="K79" s="263" t="s">
        <v>407</v>
      </c>
      <c r="L79" s="370">
        <f>SUM(L81:L82)</f>
        <v>0</v>
      </c>
    </row>
    <row r="80" spans="1:12" ht="12.75">
      <c r="A80" s="259"/>
      <c r="B80" s="264" t="s">
        <v>333</v>
      </c>
      <c r="C80" s="311"/>
      <c r="D80" s="370"/>
      <c r="E80" s="263"/>
      <c r="F80" s="361"/>
      <c r="G80" s="370"/>
      <c r="H80" s="263"/>
      <c r="I80" s="361"/>
      <c r="J80" s="370"/>
      <c r="K80" s="263"/>
      <c r="L80" s="361"/>
    </row>
    <row r="81" spans="1:12" ht="13.5" thickBot="1">
      <c r="A81" s="255">
        <v>8222</v>
      </c>
      <c r="B81" s="266" t="s">
        <v>340</v>
      </c>
      <c r="C81" s="304" t="s">
        <v>331</v>
      </c>
      <c r="D81" s="346">
        <f>SUM(E81:F81)</f>
        <v>0</v>
      </c>
      <c r="E81" s="263" t="s">
        <v>407</v>
      </c>
      <c r="F81" s="361">
        <v>0</v>
      </c>
      <c r="G81" s="346">
        <f>SUM(H81:I81)</f>
        <v>0</v>
      </c>
      <c r="H81" s="263" t="s">
        <v>407</v>
      </c>
      <c r="I81" s="361">
        <v>0</v>
      </c>
      <c r="J81" s="346">
        <f>SUM(K81:L81)</f>
        <v>0</v>
      </c>
      <c r="K81" s="263" t="s">
        <v>407</v>
      </c>
      <c r="L81" s="361">
        <v>0</v>
      </c>
    </row>
    <row r="82" spans="1:12" ht="13.5" thickBot="1">
      <c r="A82" s="255">
        <v>8230</v>
      </c>
      <c r="B82" s="266" t="s">
        <v>342</v>
      </c>
      <c r="C82" s="304" t="s">
        <v>332</v>
      </c>
      <c r="D82" s="346">
        <f>SUM(E82:F82)</f>
        <v>0</v>
      </c>
      <c r="E82" s="263" t="s">
        <v>407</v>
      </c>
      <c r="F82" s="361">
        <v>0</v>
      </c>
      <c r="G82" s="346">
        <f>SUM(H82:I82)</f>
        <v>0</v>
      </c>
      <c r="H82" s="263" t="s">
        <v>407</v>
      </c>
      <c r="I82" s="361">
        <v>0</v>
      </c>
      <c r="J82" s="346">
        <f>SUM(K82:L82)</f>
        <v>0</v>
      </c>
      <c r="K82" s="263" t="s">
        <v>407</v>
      </c>
      <c r="L82" s="361">
        <v>0</v>
      </c>
    </row>
    <row r="83" spans="1:12" ht="12.75">
      <c r="A83" s="255">
        <v>8240</v>
      </c>
      <c r="B83" s="262" t="s">
        <v>167</v>
      </c>
      <c r="C83" s="311"/>
      <c r="D83" s="370">
        <f>SUM(D85:D86)</f>
        <v>0</v>
      </c>
      <c r="E83" s="370">
        <f aca="true" t="shared" si="13" ref="E83:L83">SUM(E85:E86)</f>
        <v>0</v>
      </c>
      <c r="F83" s="370">
        <f t="shared" si="13"/>
        <v>0</v>
      </c>
      <c r="G83" s="370">
        <f t="shared" si="13"/>
        <v>0</v>
      </c>
      <c r="H83" s="370">
        <f t="shared" si="13"/>
        <v>0</v>
      </c>
      <c r="I83" s="370">
        <f t="shared" si="13"/>
        <v>0</v>
      </c>
      <c r="J83" s="370">
        <f t="shared" si="13"/>
        <v>0</v>
      </c>
      <c r="K83" s="370">
        <f t="shared" si="13"/>
        <v>0</v>
      </c>
      <c r="L83" s="370">
        <f t="shared" si="13"/>
        <v>0</v>
      </c>
    </row>
    <row r="84" spans="1:12" ht="12.75">
      <c r="A84" s="259"/>
      <c r="B84" s="264" t="s">
        <v>333</v>
      </c>
      <c r="C84" s="311"/>
      <c r="D84" s="370"/>
      <c r="E84" s="360"/>
      <c r="F84" s="361"/>
      <c r="G84" s="370"/>
      <c r="H84" s="360"/>
      <c r="I84" s="361"/>
      <c r="J84" s="370"/>
      <c r="K84" s="360"/>
      <c r="L84" s="361"/>
    </row>
    <row r="85" spans="1:12" ht="13.5" thickBot="1">
      <c r="A85" s="255">
        <v>8241</v>
      </c>
      <c r="B85" s="266" t="s">
        <v>360</v>
      </c>
      <c r="C85" s="304" t="s">
        <v>331</v>
      </c>
      <c r="D85" s="346">
        <f>SUM(E85:F85)</f>
        <v>0</v>
      </c>
      <c r="E85" s="360">
        <v>0</v>
      </c>
      <c r="F85" s="361" t="s">
        <v>610</v>
      </c>
      <c r="G85" s="346">
        <f>SUM(H85:I85)</f>
        <v>0</v>
      </c>
      <c r="H85" s="360">
        <v>0</v>
      </c>
      <c r="I85" s="361" t="s">
        <v>610</v>
      </c>
      <c r="J85" s="346">
        <f>SUM(K85:L85)</f>
        <v>0</v>
      </c>
      <c r="K85" s="360">
        <v>0</v>
      </c>
      <c r="L85" s="361" t="s">
        <v>610</v>
      </c>
    </row>
    <row r="86" spans="1:12" ht="13.5" thickBot="1">
      <c r="A86" s="268">
        <v>8250</v>
      </c>
      <c r="B86" s="269" t="s">
        <v>348</v>
      </c>
      <c r="C86" s="312" t="s">
        <v>332</v>
      </c>
      <c r="D86" s="346">
        <f>SUM(E86:F86)</f>
        <v>0</v>
      </c>
      <c r="E86" s="362">
        <v>0</v>
      </c>
      <c r="F86" s="363" t="s">
        <v>610</v>
      </c>
      <c r="G86" s="346">
        <f>SUM(H86:I86)</f>
        <v>0</v>
      </c>
      <c r="H86" s="362">
        <v>0</v>
      </c>
      <c r="I86" s="363" t="s">
        <v>610</v>
      </c>
      <c r="J86" s="346">
        <f>SUM(K86:L86)</f>
        <v>0</v>
      </c>
      <c r="K86" s="362">
        <v>0</v>
      </c>
      <c r="L86" s="363" t="s">
        <v>610</v>
      </c>
    </row>
    <row r="87" spans="1:12" ht="12.75">
      <c r="A87" s="225"/>
      <c r="B87" s="225"/>
      <c r="C87" s="313"/>
      <c r="D87" s="225"/>
      <c r="E87" s="225"/>
      <c r="F87" s="225"/>
      <c r="G87" s="225"/>
      <c r="H87" s="225"/>
      <c r="I87" s="225"/>
      <c r="J87" s="225"/>
      <c r="K87" s="225"/>
      <c r="L87" s="225"/>
    </row>
    <row r="88" spans="1:12" s="86" customFormat="1" ht="41.25" customHeight="1">
      <c r="A88" s="470" t="s">
        <v>291</v>
      </c>
      <c r="B88" s="470"/>
      <c r="C88" s="470"/>
      <c r="D88" s="470"/>
      <c r="E88" s="470"/>
      <c r="F88" s="470"/>
      <c r="G88" s="470"/>
      <c r="H88" s="470"/>
      <c r="I88" s="470"/>
      <c r="J88" s="470"/>
      <c r="K88" s="470"/>
      <c r="L88" s="198"/>
    </row>
    <row r="89" spans="1:12" s="86" customFormat="1" ht="31.5" customHeight="1">
      <c r="A89" s="470" t="s">
        <v>296</v>
      </c>
      <c r="B89" s="470"/>
      <c r="C89" s="470"/>
      <c r="D89" s="470"/>
      <c r="E89" s="470"/>
      <c r="F89" s="470"/>
      <c r="G89" s="470"/>
      <c r="H89" s="470"/>
      <c r="I89" s="470"/>
      <c r="J89" s="470"/>
      <c r="K89" s="470"/>
      <c r="L89" s="198"/>
    </row>
    <row r="90" spans="1:12" s="86" customFormat="1" ht="33" customHeight="1">
      <c r="A90" s="470" t="s">
        <v>292</v>
      </c>
      <c r="B90" s="470"/>
      <c r="C90" s="470"/>
      <c r="D90" s="470"/>
      <c r="E90" s="470"/>
      <c r="F90" s="470"/>
      <c r="G90" s="470"/>
      <c r="H90" s="470"/>
      <c r="I90" s="470"/>
      <c r="J90" s="470"/>
      <c r="K90" s="470"/>
      <c r="L90" s="198"/>
    </row>
    <row r="91" spans="1:12" ht="30.75" customHeight="1">
      <c r="A91" s="470" t="s">
        <v>168</v>
      </c>
      <c r="B91" s="470"/>
      <c r="C91" s="470"/>
      <c r="D91" s="470"/>
      <c r="E91" s="470"/>
      <c r="F91" s="470"/>
      <c r="G91" s="470"/>
      <c r="H91" s="470"/>
      <c r="I91" s="470"/>
      <c r="J91" s="470"/>
      <c r="K91" s="470"/>
      <c r="L91" s="225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  <row r="156" ht="12.75">
      <c r="C156" s="39"/>
    </row>
    <row r="157" ht="12.75">
      <c r="C157" s="39"/>
    </row>
    <row r="158" ht="12.75">
      <c r="C158" s="39"/>
    </row>
    <row r="159" ht="12.75">
      <c r="C159" s="39"/>
    </row>
    <row r="160" ht="12.75">
      <c r="C160" s="39"/>
    </row>
    <row r="161" ht="12.75">
      <c r="C161" s="39"/>
    </row>
    <row r="162" ht="12.75">
      <c r="C162" s="39"/>
    </row>
    <row r="163" ht="12.75">
      <c r="C163" s="39"/>
    </row>
    <row r="164" ht="12.75">
      <c r="C164" s="39"/>
    </row>
    <row r="165" ht="12.75">
      <c r="C165" s="39"/>
    </row>
    <row r="166" ht="12.75">
      <c r="C166" s="39"/>
    </row>
    <row r="167" ht="12.75">
      <c r="C167" s="39"/>
    </row>
    <row r="168" ht="12.75">
      <c r="C168" s="39"/>
    </row>
    <row r="169" ht="12.75">
      <c r="C169" s="39"/>
    </row>
    <row r="170" ht="12.75">
      <c r="C170" s="39"/>
    </row>
    <row r="171" ht="12.75">
      <c r="C171" s="39"/>
    </row>
    <row r="172" ht="12.75">
      <c r="C172" s="39"/>
    </row>
    <row r="173" ht="12.75">
      <c r="C173" s="39"/>
    </row>
    <row r="174" ht="12.75">
      <c r="C174" s="39"/>
    </row>
    <row r="175" ht="12.75">
      <c r="C175" s="39"/>
    </row>
    <row r="176" ht="12.75">
      <c r="C176" s="39"/>
    </row>
    <row r="177" ht="12.75">
      <c r="C177" s="39"/>
    </row>
    <row r="178" ht="12.75">
      <c r="C178" s="39"/>
    </row>
    <row r="179" ht="12.75">
      <c r="C179" s="39"/>
    </row>
    <row r="180" ht="12.75">
      <c r="C180" s="39"/>
    </row>
    <row r="181" ht="12.75">
      <c r="C181" s="39"/>
    </row>
    <row r="182" ht="12.75">
      <c r="C182" s="39"/>
    </row>
    <row r="183" ht="12.75">
      <c r="C183" s="39"/>
    </row>
    <row r="184" ht="12.75">
      <c r="C184" s="39"/>
    </row>
    <row r="185" ht="12.75">
      <c r="C185" s="39"/>
    </row>
    <row r="186" ht="12.75">
      <c r="C186" s="39"/>
    </row>
    <row r="187" ht="12.75">
      <c r="C187" s="39"/>
    </row>
    <row r="188" ht="12.75">
      <c r="C188" s="39"/>
    </row>
    <row r="189" ht="12.75">
      <c r="C189" s="39"/>
    </row>
    <row r="190" ht="12.75">
      <c r="C190" s="39"/>
    </row>
    <row r="191" ht="12.75">
      <c r="C191" s="39"/>
    </row>
    <row r="192" ht="12.75">
      <c r="C192" s="39"/>
    </row>
    <row r="193" ht="12.75">
      <c r="C193" s="39"/>
    </row>
    <row r="194" ht="12.75">
      <c r="C194" s="39"/>
    </row>
    <row r="195" ht="12.75">
      <c r="C195" s="39"/>
    </row>
    <row r="196" ht="12.75">
      <c r="C196" s="39"/>
    </row>
    <row r="197" ht="12.75">
      <c r="C197" s="39"/>
    </row>
    <row r="198" ht="12.75">
      <c r="C198" s="39"/>
    </row>
    <row r="199" ht="12.75">
      <c r="C199" s="39"/>
    </row>
    <row r="200" ht="12.75">
      <c r="C200" s="39"/>
    </row>
    <row r="201" ht="12.75">
      <c r="C201" s="39"/>
    </row>
    <row r="202" ht="12.75">
      <c r="C202" s="39"/>
    </row>
    <row r="203" ht="12.75">
      <c r="C203" s="39"/>
    </row>
    <row r="204" ht="12.75">
      <c r="C204" s="39"/>
    </row>
    <row r="205" ht="12.75">
      <c r="C205" s="39"/>
    </row>
    <row r="206" ht="12.75">
      <c r="C206" s="39"/>
    </row>
    <row r="207" ht="12.75">
      <c r="C207" s="39"/>
    </row>
    <row r="208" ht="12.75">
      <c r="C208" s="39"/>
    </row>
    <row r="209" ht="12.75">
      <c r="C209" s="39"/>
    </row>
    <row r="210" ht="12.75">
      <c r="C210" s="39"/>
    </row>
    <row r="211" ht="12.75">
      <c r="C211" s="39"/>
    </row>
    <row r="212" ht="12.75">
      <c r="C212" s="39"/>
    </row>
    <row r="213" ht="12.75">
      <c r="C213" s="39"/>
    </row>
    <row r="214" ht="12.75">
      <c r="C214" s="39"/>
    </row>
    <row r="215" ht="12.75">
      <c r="C215" s="39"/>
    </row>
    <row r="216" ht="12.75">
      <c r="C216" s="39"/>
    </row>
    <row r="217" ht="12.75">
      <c r="C217" s="39"/>
    </row>
    <row r="218" ht="12.75">
      <c r="C218" s="39"/>
    </row>
    <row r="219" ht="12.75">
      <c r="C219" s="39"/>
    </row>
    <row r="220" ht="12.75">
      <c r="C220" s="39"/>
    </row>
    <row r="221" ht="12.75">
      <c r="C221" s="39"/>
    </row>
    <row r="222" ht="12.75">
      <c r="C222" s="39"/>
    </row>
    <row r="223" ht="12.75">
      <c r="C223" s="39"/>
    </row>
    <row r="224" ht="12.75">
      <c r="C224" s="39"/>
    </row>
    <row r="225" ht="12.75">
      <c r="C225" s="39"/>
    </row>
    <row r="226" ht="12.75">
      <c r="C226" s="39"/>
    </row>
    <row r="227" ht="12.75">
      <c r="C227" s="39"/>
    </row>
    <row r="228" ht="12.75">
      <c r="C228" s="39"/>
    </row>
    <row r="229" ht="12.75">
      <c r="C229" s="39"/>
    </row>
    <row r="230" ht="12.75">
      <c r="C230" s="39"/>
    </row>
    <row r="231" ht="12.75">
      <c r="C231" s="39"/>
    </row>
    <row r="232" ht="12.75">
      <c r="C232" s="39"/>
    </row>
    <row r="233" ht="12.75">
      <c r="C233" s="39"/>
    </row>
    <row r="234" ht="12.75">
      <c r="C234" s="39"/>
    </row>
    <row r="235" ht="12.75">
      <c r="C235" s="39"/>
    </row>
    <row r="236" ht="12.75">
      <c r="C236" s="39"/>
    </row>
    <row r="237" ht="12.75">
      <c r="C237" s="39"/>
    </row>
    <row r="238" ht="12.75">
      <c r="C238" s="39"/>
    </row>
    <row r="239" ht="12.75">
      <c r="C239" s="39"/>
    </row>
    <row r="240" ht="12.75">
      <c r="C240" s="39"/>
    </row>
    <row r="241" ht="12.75">
      <c r="C241" s="39"/>
    </row>
    <row r="242" ht="12.75">
      <c r="C242" s="39"/>
    </row>
    <row r="243" ht="12.75">
      <c r="C243" s="39"/>
    </row>
    <row r="244" ht="12.75">
      <c r="C244" s="39"/>
    </row>
    <row r="245" ht="12.75">
      <c r="C245" s="39"/>
    </row>
    <row r="246" ht="12.75">
      <c r="C246" s="39"/>
    </row>
    <row r="247" ht="12.75">
      <c r="C247" s="39"/>
    </row>
    <row r="248" ht="12.75">
      <c r="C248" s="39"/>
    </row>
    <row r="249" ht="12.75">
      <c r="C249" s="39"/>
    </row>
    <row r="250" ht="12.75">
      <c r="C250" s="39"/>
    </row>
    <row r="251" ht="12.75">
      <c r="C251" s="39"/>
    </row>
    <row r="252" ht="12.75">
      <c r="C252" s="39"/>
    </row>
    <row r="253" ht="12.75">
      <c r="C253" s="39"/>
    </row>
    <row r="254" ht="12.75">
      <c r="C254" s="39"/>
    </row>
    <row r="255" ht="12.75">
      <c r="C255" s="39"/>
    </row>
    <row r="256" ht="12.75">
      <c r="C256" s="39"/>
    </row>
  </sheetData>
  <sheetProtection password="CF7A" sheet="1" objects="1" scenarios="1"/>
  <protectedRanges>
    <protectedRange sqref="C1 C4 D4" name="Range25"/>
    <protectedRange sqref="F76" name="Range23"/>
    <protectedRange sqref="F54" name="Range21"/>
    <protectedRange sqref="I54" name="Range19"/>
    <protectedRange sqref="I48" name="Range17"/>
    <protectedRange sqref="L65" name="Range15"/>
    <protectedRange sqref="L53" name="Range13"/>
    <protectedRange sqref="L33" name="Range11"/>
    <protectedRange sqref="K68" name="Range9"/>
    <protectedRange sqref="K68" name="Range7"/>
    <protectedRange sqref="E67:F68 H67:I67 I68 K67:L67 L68 D70:L70 D72:L72 D74:L74 F75:F76 I75:I76 L75:L76 D78:L78 D80:L80 L81:L82 I81:I82 F81:F82 D84:L84 K85:K86 H85:H86 E85:E86" name="Range5"/>
    <protectedRange sqref="D31:L31 L32:L33 I32:I33 F32:F33 D35:L35 D37:L37 E38:E39 H38:H39 K38:K39 D41:L41 E42:E43 H42:H43 K42:K43 D45:L45 D47:L47 D48 F48:F50 I48:I50 L48:L50" name="Range3"/>
    <protectedRange sqref="D13:L13 D15:L15 D17:L17 D19:L19 F20:F21 I20:I21 L20:L21 D23:L23 D25:L25 D27:L27 F28:F29 I28:I29 L28:L29" name="Range2"/>
    <protectedRange sqref="D52:L52 K53:L54 H53:I54 E53:F54 D56:L56 K57:K59 H57:H59 E57:E59 D58:L58 D62:L62 L63 I63 F63 F65:F66 L66 I66" name="Range4"/>
    <protectedRange sqref="H68" name="Range6"/>
    <protectedRange sqref="H68" name="Range8"/>
    <protectedRange sqref="L32" name="Range10"/>
    <protectedRange sqref="L48" name="Range12"/>
    <protectedRange sqref="L54" name="Range14"/>
    <protectedRange sqref="I53" name="Range16"/>
    <protectedRange sqref="I65" name="Range18"/>
    <protectedRange sqref="F53" name="Range20"/>
    <protectedRange sqref="F48" name="Range22"/>
    <protectedRange sqref="K65:K66" name="Range24"/>
  </protectedRanges>
  <mergeCells count="12">
    <mergeCell ref="A90:K90"/>
    <mergeCell ref="D9:D10"/>
    <mergeCell ref="G9:G10"/>
    <mergeCell ref="J9:J10"/>
    <mergeCell ref="A8:A10"/>
    <mergeCell ref="B8:C9"/>
    <mergeCell ref="A91:K91"/>
    <mergeCell ref="D8:F8"/>
    <mergeCell ref="G8:I8"/>
    <mergeCell ref="J8:L8"/>
    <mergeCell ref="A88:K88"/>
    <mergeCell ref="A89:K89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32"/>
  <sheetViews>
    <sheetView zoomScalePageLayoutView="0" workbookViewId="0" topLeftCell="B1">
      <selection activeCell="B1" sqref="B1:L16384"/>
    </sheetView>
  </sheetViews>
  <sheetFormatPr defaultColWidth="9.140625" defaultRowHeight="12.75"/>
  <cols>
    <col min="1" max="1" width="0.85546875" style="0" hidden="1" customWidth="1"/>
    <col min="2" max="12" width="16.140625" style="0" customWidth="1"/>
  </cols>
  <sheetData>
    <row r="1" ht="11.25" customHeight="1"/>
    <row r="2" spans="2:13" ht="16.5" customHeight="1">
      <c r="B2" s="512"/>
      <c r="C2" s="198"/>
      <c r="D2" s="198"/>
      <c r="E2" s="391" t="s">
        <v>224</v>
      </c>
      <c r="F2" s="198"/>
      <c r="G2" s="394"/>
      <c r="H2" s="198"/>
      <c r="I2" s="198"/>
      <c r="J2" s="198"/>
      <c r="K2" s="198"/>
      <c r="L2" s="198" t="s">
        <v>763</v>
      </c>
      <c r="M2" s="86"/>
    </row>
    <row r="3" spans="2:13" ht="15">
      <c r="B3" s="378"/>
      <c r="C3" s="378"/>
      <c r="D3" s="378"/>
      <c r="E3" s="378"/>
      <c r="F3" s="378"/>
      <c r="G3" s="387" t="s">
        <v>736</v>
      </c>
      <c r="H3" s="378"/>
      <c r="I3" s="378"/>
      <c r="J3" s="378"/>
      <c r="K3" s="378"/>
      <c r="L3" s="513"/>
      <c r="M3" s="86"/>
    </row>
    <row r="4" spans="2:13" ht="15">
      <c r="B4" s="378"/>
      <c r="C4" s="378"/>
      <c r="D4" s="387" t="s">
        <v>482</v>
      </c>
      <c r="E4" s="387"/>
      <c r="F4" s="378"/>
      <c r="G4" s="378"/>
      <c r="H4" s="378"/>
      <c r="I4" s="378"/>
      <c r="J4" s="378"/>
      <c r="K4" s="378"/>
      <c r="L4" s="513"/>
      <c r="M4" s="86"/>
    </row>
    <row r="5" spans="2:13" ht="15">
      <c r="B5" s="378"/>
      <c r="C5" s="378"/>
      <c r="D5" s="378"/>
      <c r="E5" s="392" t="s">
        <v>15</v>
      </c>
      <c r="F5" s="393">
        <v>41276</v>
      </c>
      <c r="G5" s="393">
        <v>41639</v>
      </c>
      <c r="H5" s="387" t="s">
        <v>16</v>
      </c>
      <c r="I5" s="378"/>
      <c r="J5" s="378"/>
      <c r="K5" s="378"/>
      <c r="L5" s="513"/>
      <c r="M5" s="86"/>
    </row>
    <row r="6" spans="2:13" ht="15"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513"/>
      <c r="M6" s="86"/>
    </row>
    <row r="7" spans="2:13" ht="12.75"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513"/>
      <c r="M7" s="86"/>
    </row>
    <row r="8" spans="2:13" ht="13.5" thickBot="1">
      <c r="B8" s="229"/>
      <c r="C8" s="229"/>
      <c r="D8" s="229"/>
      <c r="E8" s="229"/>
      <c r="F8" s="181"/>
      <c r="G8" s="181"/>
      <c r="H8" s="181"/>
      <c r="I8" s="181"/>
      <c r="J8" s="181"/>
      <c r="K8" s="181"/>
      <c r="L8" s="43"/>
      <c r="M8" s="1"/>
    </row>
    <row r="9" spans="2:13" ht="13.5" customHeight="1" thickBot="1">
      <c r="B9" s="399" t="s">
        <v>338</v>
      </c>
      <c r="C9" s="405"/>
      <c r="D9" s="396" t="s">
        <v>737</v>
      </c>
      <c r="E9" s="396"/>
      <c r="F9" s="397"/>
      <c r="G9" s="398" t="s">
        <v>738</v>
      </c>
      <c r="H9" s="396"/>
      <c r="I9" s="397"/>
      <c r="J9" s="402" t="s">
        <v>739</v>
      </c>
      <c r="K9" s="403"/>
      <c r="L9" s="404"/>
      <c r="M9" s="1"/>
    </row>
    <row r="10" spans="2:13" ht="13.5" thickBot="1">
      <c r="B10" s="400"/>
      <c r="C10" s="406"/>
      <c r="D10" s="230" t="s">
        <v>740</v>
      </c>
      <c r="E10" s="482" t="s">
        <v>741</v>
      </c>
      <c r="F10" s="483"/>
      <c r="G10" s="233" t="s">
        <v>740</v>
      </c>
      <c r="H10" s="484" t="s">
        <v>741</v>
      </c>
      <c r="I10" s="236"/>
      <c r="J10" s="233" t="s">
        <v>740</v>
      </c>
      <c r="K10" s="484" t="s">
        <v>741</v>
      </c>
      <c r="L10" s="236"/>
      <c r="M10" s="1"/>
    </row>
    <row r="11" spans="2:13" ht="26.25" thickBot="1">
      <c r="B11" s="408"/>
      <c r="C11" s="407"/>
      <c r="D11" s="236" t="s">
        <v>747</v>
      </c>
      <c r="E11" s="237" t="s">
        <v>600</v>
      </c>
      <c r="F11" s="237" t="s">
        <v>601</v>
      </c>
      <c r="G11" s="238" t="s">
        <v>744</v>
      </c>
      <c r="H11" s="237" t="s">
        <v>600</v>
      </c>
      <c r="I11" s="237" t="s">
        <v>601</v>
      </c>
      <c r="J11" s="238" t="s">
        <v>745</v>
      </c>
      <c r="K11" s="237" t="s">
        <v>600</v>
      </c>
      <c r="L11" s="237" t="s">
        <v>601</v>
      </c>
      <c r="M11" s="1"/>
    </row>
    <row r="12" spans="2:13" ht="13.5" thickBot="1">
      <c r="B12" s="239">
        <v>1</v>
      </c>
      <c r="C12" s="239">
        <v>2</v>
      </c>
      <c r="D12" s="175">
        <v>3</v>
      </c>
      <c r="E12" s="240">
        <v>4</v>
      </c>
      <c r="F12" s="241">
        <v>5</v>
      </c>
      <c r="G12" s="175">
        <v>6</v>
      </c>
      <c r="H12" s="240">
        <v>7</v>
      </c>
      <c r="I12" s="241">
        <v>8</v>
      </c>
      <c r="J12" s="175">
        <v>9</v>
      </c>
      <c r="K12" s="240">
        <v>10</v>
      </c>
      <c r="L12" s="241">
        <v>11</v>
      </c>
      <c r="M12" s="1"/>
    </row>
    <row r="13" spans="2:13" ht="43.5" customHeight="1" thickBot="1">
      <c r="B13" s="242">
        <v>8000</v>
      </c>
      <c r="C13" s="243" t="s">
        <v>219</v>
      </c>
      <c r="D13" s="244">
        <v>0</v>
      </c>
      <c r="E13" s="244">
        <v>0</v>
      </c>
      <c r="F13" s="244">
        <v>0</v>
      </c>
      <c r="G13" s="244">
        <v>-95856.2</v>
      </c>
      <c r="H13" s="244">
        <v>-27630</v>
      </c>
      <c r="I13" s="244">
        <v>-68226.2</v>
      </c>
      <c r="J13" s="244">
        <v>56486.9</v>
      </c>
      <c r="K13" s="244">
        <v>123846.9</v>
      </c>
      <c r="L13" s="244">
        <v>-67360</v>
      </c>
      <c r="M13" s="1"/>
    </row>
    <row r="14" spans="2:13" ht="12.75"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"/>
    </row>
    <row r="15" spans="2:13" ht="12.75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"/>
    </row>
    <row r="16" spans="2:13" ht="12.75"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"/>
    </row>
    <row r="17" spans="2:13" ht="12.75"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"/>
    </row>
    <row r="18" spans="2:13" ht="12.75">
      <c r="B18" s="181"/>
      <c r="C18" s="245" t="s">
        <v>293</v>
      </c>
      <c r="D18" s="338">
        <v>0</v>
      </c>
      <c r="E18" s="338">
        <v>0</v>
      </c>
      <c r="F18" s="338">
        <v>0</v>
      </c>
      <c r="G18" s="338">
        <v>0</v>
      </c>
      <c r="H18" s="338">
        <v>0</v>
      </c>
      <c r="I18" s="338">
        <v>0</v>
      </c>
      <c r="J18" s="338">
        <v>0</v>
      </c>
      <c r="K18" s="338">
        <v>0</v>
      </c>
      <c r="L18" s="338">
        <v>0</v>
      </c>
      <c r="M18" s="1"/>
    </row>
    <row r="19" spans="2:13" ht="12.75">
      <c r="B19" s="181"/>
      <c r="C19" s="245" t="s">
        <v>294</v>
      </c>
      <c r="D19" s="338">
        <v>0</v>
      </c>
      <c r="E19" s="338">
        <v>0</v>
      </c>
      <c r="F19" s="338">
        <v>0</v>
      </c>
      <c r="G19" s="338">
        <v>0</v>
      </c>
      <c r="H19" s="338">
        <v>0</v>
      </c>
      <c r="I19" s="338">
        <v>0</v>
      </c>
      <c r="J19" s="338">
        <v>0</v>
      </c>
      <c r="K19" s="338">
        <v>0</v>
      </c>
      <c r="L19" s="338">
        <v>0</v>
      </c>
      <c r="M19" s="1"/>
    </row>
    <row r="20" spans="2:13" ht="12.75">
      <c r="B20" s="181"/>
      <c r="C20" s="245" t="s">
        <v>295</v>
      </c>
      <c r="D20" s="338">
        <v>0</v>
      </c>
      <c r="E20" s="338">
        <v>0</v>
      </c>
      <c r="F20" s="338">
        <v>0</v>
      </c>
      <c r="G20" s="338">
        <v>0</v>
      </c>
      <c r="H20" s="338">
        <v>0</v>
      </c>
      <c r="I20" s="338">
        <v>0</v>
      </c>
      <c r="J20" s="338">
        <v>0</v>
      </c>
      <c r="K20" s="338">
        <v>0</v>
      </c>
      <c r="L20" s="338">
        <v>0</v>
      </c>
      <c r="M20" s="1"/>
    </row>
    <row r="21" spans="2:13" ht="12.75">
      <c r="B21" s="181"/>
      <c r="C21" s="247"/>
      <c r="D21" s="246"/>
      <c r="E21" s="246"/>
      <c r="F21" s="246"/>
      <c r="G21" s="246"/>
      <c r="H21" s="246"/>
      <c r="I21" s="246"/>
      <c r="J21" s="246"/>
      <c r="K21" s="246"/>
      <c r="L21" s="246"/>
      <c r="M21" s="1"/>
    </row>
    <row r="22" spans="2:13" ht="12.75">
      <c r="B22" s="181"/>
      <c r="C22" s="247"/>
      <c r="D22" s="246"/>
      <c r="E22" s="246"/>
      <c r="F22" s="246"/>
      <c r="G22" s="246"/>
      <c r="H22" s="246"/>
      <c r="I22" s="246"/>
      <c r="J22" s="246"/>
      <c r="K22" s="246"/>
      <c r="L22" s="246"/>
      <c r="M22" s="1"/>
    </row>
    <row r="23" spans="2:13" ht="12.75">
      <c r="B23" s="181"/>
      <c r="C23" s="247"/>
      <c r="D23" s="246"/>
      <c r="E23" s="246"/>
      <c r="F23" s="246"/>
      <c r="G23" s="246"/>
      <c r="H23" s="246"/>
      <c r="I23" s="246"/>
      <c r="J23" s="246"/>
      <c r="K23" s="246"/>
      <c r="L23" s="246"/>
      <c r="M23" s="1"/>
    </row>
    <row r="24" spans="2:13" ht="12.75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"/>
    </row>
    <row r="25" spans="2:13" ht="12.75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"/>
    </row>
    <row r="26" spans="2:13" ht="12.75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"/>
    </row>
    <row r="27" spans="2:13" ht="12.75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"/>
    </row>
    <row r="28" spans="2:13" ht="12.75" customHeight="1">
      <c r="B28" s="471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1"/>
    </row>
    <row r="29" spans="2:13" ht="12.75" customHeight="1"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174"/>
    </row>
    <row r="30" spans="2:13" ht="31.5" customHeight="1">
      <c r="B30" s="401" t="s">
        <v>290</v>
      </c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72"/>
    </row>
    <row r="31" spans="2:13" ht="12.75"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1"/>
    </row>
    <row r="32" spans="3:12" ht="12.75">
      <c r="C32" s="471"/>
      <c r="D32" s="473"/>
      <c r="E32" s="471"/>
      <c r="F32" s="471"/>
      <c r="G32" s="471"/>
      <c r="H32" s="471"/>
      <c r="I32" s="471"/>
      <c r="J32" s="471"/>
      <c r="K32" s="471"/>
      <c r="L32" s="471"/>
    </row>
  </sheetData>
  <sheetProtection/>
  <protectedRanges>
    <protectedRange sqref="E2 F5:G5" name="Range1"/>
  </protectedRange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32.421875" style="0" customWidth="1"/>
    <col min="2" max="2" width="10.7109375" style="0" customWidth="1"/>
    <col min="3" max="3" width="11.7109375" style="0" customWidth="1"/>
    <col min="4" max="4" width="11.140625" style="0" customWidth="1"/>
    <col min="5" max="5" width="12.28125" style="0" customWidth="1"/>
    <col min="6" max="6" width="10.421875" style="0" customWidth="1"/>
    <col min="7" max="7" width="10.7109375" style="0" customWidth="1"/>
    <col min="8" max="8" width="11.57421875" style="0" customWidth="1"/>
    <col min="9" max="9" width="11.00390625" style="0" customWidth="1"/>
    <col min="10" max="10" width="11.7109375" style="0" customWidth="1"/>
  </cols>
  <sheetData>
    <row r="1" spans="1:12" ht="12.75" customHeight="1">
      <c r="A1" s="65"/>
      <c r="B1" s="41"/>
      <c r="C1" s="66"/>
      <c r="D1" s="386" t="s">
        <v>224</v>
      </c>
      <c r="E1" s="66"/>
      <c r="F1" s="66"/>
      <c r="G1" s="66"/>
      <c r="H1" s="66"/>
      <c r="I1" s="66"/>
      <c r="J1" s="66"/>
      <c r="K1" s="66"/>
      <c r="L1" s="42"/>
    </row>
    <row r="2" spans="1:12" ht="12.75">
      <c r="A2" s="65"/>
      <c r="B2" s="41"/>
      <c r="C2" s="66"/>
      <c r="D2" s="66"/>
      <c r="E2" s="386" t="s">
        <v>13</v>
      </c>
      <c r="F2" s="66"/>
      <c r="G2" s="66"/>
      <c r="H2" s="66"/>
      <c r="I2" s="66"/>
      <c r="J2" s="66"/>
      <c r="K2" s="66"/>
      <c r="L2" s="42"/>
    </row>
    <row r="3" spans="1:12" ht="15">
      <c r="A3" s="376"/>
      <c r="B3" s="376"/>
      <c r="C3" s="374" t="s">
        <v>14</v>
      </c>
      <c r="D3" s="376"/>
      <c r="E3" s="376"/>
      <c r="F3" s="376"/>
      <c r="G3" s="376"/>
      <c r="H3" s="376"/>
      <c r="I3" s="376"/>
      <c r="J3" s="376"/>
      <c r="K3" s="376"/>
      <c r="L3" s="83"/>
    </row>
    <row r="4" spans="1:12" ht="15">
      <c r="A4" s="376"/>
      <c r="B4" s="376"/>
      <c r="C4" s="385" t="s">
        <v>15</v>
      </c>
      <c r="D4" s="384">
        <v>41276</v>
      </c>
      <c r="E4" s="384">
        <v>41639</v>
      </c>
      <c r="F4" s="374" t="s">
        <v>16</v>
      </c>
      <c r="G4" s="376"/>
      <c r="H4" s="376"/>
      <c r="I4" s="376"/>
      <c r="J4" s="376"/>
      <c r="K4" s="374"/>
      <c r="L4" s="84"/>
    </row>
    <row r="5" spans="1:12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84"/>
    </row>
    <row r="6" spans="1:12" ht="12.75">
      <c r="A6" s="31"/>
      <c r="B6" s="375"/>
      <c r="C6" s="31"/>
      <c r="D6" s="31"/>
      <c r="E6" s="31"/>
      <c r="F6" s="31"/>
      <c r="G6" s="31"/>
      <c r="H6" s="31"/>
      <c r="I6" s="31"/>
      <c r="J6" s="31"/>
      <c r="K6" s="31"/>
      <c r="L6" s="1"/>
    </row>
    <row r="7" spans="1:12" ht="13.5" thickBot="1">
      <c r="A7" s="40"/>
      <c r="B7" s="40"/>
      <c r="C7" s="41"/>
      <c r="D7" s="41"/>
      <c r="E7" s="43"/>
      <c r="F7" s="41"/>
      <c r="G7" s="41"/>
      <c r="H7" s="43"/>
      <c r="I7" s="41"/>
      <c r="J7" s="41"/>
      <c r="K7" s="43"/>
      <c r="L7" s="42"/>
    </row>
    <row r="8" spans="1:12" ht="13.5" thickBot="1">
      <c r="A8" s="94"/>
      <c r="B8" s="94"/>
      <c r="C8" s="422" t="s">
        <v>737</v>
      </c>
      <c r="D8" s="422"/>
      <c r="E8" s="423"/>
      <c r="F8" s="424" t="s">
        <v>738</v>
      </c>
      <c r="G8" s="422"/>
      <c r="H8" s="423"/>
      <c r="I8" s="424" t="s">
        <v>739</v>
      </c>
      <c r="J8" s="422"/>
      <c r="K8" s="423"/>
      <c r="L8" s="42"/>
    </row>
    <row r="9" spans="1:13" ht="12.75">
      <c r="A9" s="418" t="s">
        <v>21</v>
      </c>
      <c r="B9" s="418" t="s">
        <v>385</v>
      </c>
      <c r="C9" s="420" t="s">
        <v>392</v>
      </c>
      <c r="D9" s="88" t="s">
        <v>319</v>
      </c>
      <c r="E9" s="88"/>
      <c r="F9" s="428" t="s">
        <v>742</v>
      </c>
      <c r="G9" s="96" t="s">
        <v>319</v>
      </c>
      <c r="H9" s="97"/>
      <c r="I9" s="420" t="s">
        <v>743</v>
      </c>
      <c r="J9" s="88" t="s">
        <v>319</v>
      </c>
      <c r="K9" s="89"/>
      <c r="L9" s="42"/>
      <c r="M9" s="198"/>
    </row>
    <row r="10" spans="1:13" ht="26.25" thickBot="1">
      <c r="A10" s="419"/>
      <c r="B10" s="419"/>
      <c r="C10" s="421"/>
      <c r="D10" s="91" t="s">
        <v>387</v>
      </c>
      <c r="E10" s="95" t="s">
        <v>388</v>
      </c>
      <c r="F10" s="429"/>
      <c r="G10" s="92" t="s">
        <v>387</v>
      </c>
      <c r="H10" s="93" t="s">
        <v>388</v>
      </c>
      <c r="I10" s="421"/>
      <c r="J10" s="91" t="s">
        <v>387</v>
      </c>
      <c r="K10" s="93" t="s">
        <v>388</v>
      </c>
      <c r="L10" s="42"/>
      <c r="M10" s="378"/>
    </row>
    <row r="11" spans="1:13" ht="15">
      <c r="A11" s="45">
        <v>2</v>
      </c>
      <c r="B11" s="58">
        <v>3</v>
      </c>
      <c r="C11" s="58">
        <v>4</v>
      </c>
      <c r="D11" s="58">
        <v>5</v>
      </c>
      <c r="E11" s="45">
        <v>6</v>
      </c>
      <c r="F11" s="58">
        <v>7</v>
      </c>
      <c r="G11" s="58">
        <v>8</v>
      </c>
      <c r="H11" s="45">
        <v>9</v>
      </c>
      <c r="I11" s="58">
        <v>10</v>
      </c>
      <c r="J11" s="58">
        <v>11</v>
      </c>
      <c r="K11" s="45">
        <v>12</v>
      </c>
      <c r="L11" s="40"/>
      <c r="M11" s="378"/>
    </row>
    <row r="12" spans="1:13" ht="37.5" customHeight="1">
      <c r="A12" s="178" t="s">
        <v>764</v>
      </c>
      <c r="B12" s="179"/>
      <c r="C12" s="162">
        <f aca="true" t="shared" si="0" ref="C12:K12">SUM(C13,C50,C69)</f>
        <v>506121.50000000006</v>
      </c>
      <c r="D12" s="162">
        <f t="shared" si="0"/>
        <v>506121.50000000006</v>
      </c>
      <c r="E12" s="162">
        <f t="shared" si="0"/>
        <v>0</v>
      </c>
      <c r="F12" s="162">
        <f t="shared" si="0"/>
        <v>525809.5</v>
      </c>
      <c r="G12" s="162">
        <f t="shared" si="0"/>
        <v>525809.5</v>
      </c>
      <c r="H12" s="162">
        <f t="shared" si="0"/>
        <v>0</v>
      </c>
      <c r="I12" s="162">
        <f t="shared" si="0"/>
        <v>514659.3792999999</v>
      </c>
      <c r="J12" s="162">
        <f t="shared" si="0"/>
        <v>514659.3792999999</v>
      </c>
      <c r="K12" s="162">
        <f t="shared" si="0"/>
        <v>0</v>
      </c>
      <c r="L12" s="41"/>
      <c r="M12" s="485"/>
    </row>
    <row r="13" spans="1:13" ht="89.25">
      <c r="A13" s="67" t="s">
        <v>253</v>
      </c>
      <c r="B13" s="51">
        <v>7100</v>
      </c>
      <c r="C13" s="162">
        <f>SUM(C14,C17,C19,C40,C44)</f>
        <v>506121.50000000006</v>
      </c>
      <c r="D13" s="162">
        <f>SUM(D14,D17,D19,D40,D44)</f>
        <v>506121.50000000006</v>
      </c>
      <c r="E13" s="163" t="s">
        <v>610</v>
      </c>
      <c r="F13" s="162">
        <f>SUM(F14,F17,F19,F40,F44)</f>
        <v>525809.5</v>
      </c>
      <c r="G13" s="162">
        <f>SUM(G14,G17,G19,G40,G44)</f>
        <v>525809.5</v>
      </c>
      <c r="H13" s="163" t="s">
        <v>610</v>
      </c>
      <c r="I13" s="162">
        <f>SUM(I14,I17,I19,I40,I44)</f>
        <v>514659.3792999999</v>
      </c>
      <c r="J13" s="162">
        <f>SUM(J14,J17,J19,J40,J44)</f>
        <v>514659.3792999999</v>
      </c>
      <c r="K13" s="163" t="s">
        <v>610</v>
      </c>
      <c r="L13" s="52"/>
      <c r="M13" s="485"/>
    </row>
    <row r="14" spans="1:13" ht="51">
      <c r="A14" s="49" t="s">
        <v>267</v>
      </c>
      <c r="B14" s="50">
        <v>7131</v>
      </c>
      <c r="C14" s="164">
        <f>SUM(C15:C16)</f>
        <v>140734.2</v>
      </c>
      <c r="D14" s="164">
        <f>SUM(D15:D16)</f>
        <v>140734.2</v>
      </c>
      <c r="E14" s="163" t="s">
        <v>610</v>
      </c>
      <c r="F14" s="164">
        <f>SUM(F15:F16)</f>
        <v>142544</v>
      </c>
      <c r="G14" s="164">
        <f>SUM(G15:G16)</f>
        <v>142544</v>
      </c>
      <c r="H14" s="163" t="s">
        <v>610</v>
      </c>
      <c r="I14" s="164">
        <f>SUM(I15:I16)</f>
        <v>135032.8247</v>
      </c>
      <c r="J14" s="164">
        <f>SUM(J15:J16)</f>
        <v>135032.8247</v>
      </c>
      <c r="K14" s="163" t="s">
        <v>610</v>
      </c>
      <c r="L14" s="52"/>
      <c r="M14" s="489"/>
    </row>
    <row r="15" spans="1:13" ht="89.25">
      <c r="A15" s="158" t="s">
        <v>228</v>
      </c>
      <c r="B15" s="44"/>
      <c r="C15" s="165">
        <f>SUM(D15:E15)</f>
        <v>95674</v>
      </c>
      <c r="D15" s="165">
        <v>95674</v>
      </c>
      <c r="E15" s="165" t="s">
        <v>610</v>
      </c>
      <c r="F15" s="165">
        <f>SUM(G15:H15)</f>
        <v>97483.8</v>
      </c>
      <c r="G15" s="165">
        <v>97483.8</v>
      </c>
      <c r="H15" s="165" t="s">
        <v>610</v>
      </c>
      <c r="I15" s="165">
        <f>SUM(J15:K15)</f>
        <v>88369.0238</v>
      </c>
      <c r="J15" s="165">
        <v>88369.0238</v>
      </c>
      <c r="K15" s="165" t="s">
        <v>610</v>
      </c>
      <c r="L15" s="42"/>
      <c r="M15" s="491"/>
    </row>
    <row r="16" spans="1:13" ht="38.25">
      <c r="A16" s="158" t="s">
        <v>22</v>
      </c>
      <c r="B16" s="44"/>
      <c r="C16" s="165">
        <f>SUM(D16:E16)</f>
        <v>45060.2</v>
      </c>
      <c r="D16" s="165">
        <v>45060.2</v>
      </c>
      <c r="E16" s="165" t="s">
        <v>610</v>
      </c>
      <c r="F16" s="165">
        <f>SUM(G16:H16)</f>
        <v>45060.2</v>
      </c>
      <c r="G16" s="165">
        <v>45060.2</v>
      </c>
      <c r="H16" s="165" t="s">
        <v>610</v>
      </c>
      <c r="I16" s="165">
        <f>SUM(J16:K16)</f>
        <v>46663.8009</v>
      </c>
      <c r="J16" s="165">
        <v>46663.8009</v>
      </c>
      <c r="K16" s="165" t="s">
        <v>610</v>
      </c>
      <c r="L16" s="42"/>
      <c r="M16" s="494"/>
    </row>
    <row r="17" spans="1:13" ht="25.5">
      <c r="A17" s="49" t="s">
        <v>23</v>
      </c>
      <c r="B17" s="50">
        <v>7136</v>
      </c>
      <c r="C17" s="164">
        <f>SUM(C18)</f>
        <v>220520.1</v>
      </c>
      <c r="D17" s="164">
        <f>SUM(D18)</f>
        <v>220520.1</v>
      </c>
      <c r="E17" s="163" t="s">
        <v>610</v>
      </c>
      <c r="F17" s="164">
        <f>SUM(F18)</f>
        <v>247424.2</v>
      </c>
      <c r="G17" s="164">
        <f>SUM(G18)</f>
        <v>247424.2</v>
      </c>
      <c r="H17" s="163" t="s">
        <v>610</v>
      </c>
      <c r="I17" s="164">
        <f>SUM(I18)</f>
        <v>261281.073</v>
      </c>
      <c r="J17" s="164">
        <f>SUM(J18)</f>
        <v>261281.073</v>
      </c>
      <c r="K17" s="163" t="s">
        <v>610</v>
      </c>
      <c r="L17" s="52"/>
      <c r="M17" s="476"/>
    </row>
    <row r="18" spans="1:13" ht="63.75">
      <c r="A18" s="158" t="s">
        <v>229</v>
      </c>
      <c r="B18" s="44"/>
      <c r="C18" s="165">
        <f>SUM(D18:E18)</f>
        <v>220520.1</v>
      </c>
      <c r="D18" s="165">
        <v>220520.1</v>
      </c>
      <c r="E18" s="165" t="s">
        <v>610</v>
      </c>
      <c r="F18" s="165">
        <f>SUM(G18:H18)</f>
        <v>247424.2</v>
      </c>
      <c r="G18" s="165">
        <v>247424.2</v>
      </c>
      <c r="H18" s="165" t="s">
        <v>610</v>
      </c>
      <c r="I18" s="165">
        <f>SUM(J18:K18)</f>
        <v>261281.073</v>
      </c>
      <c r="J18" s="165">
        <v>261281.073</v>
      </c>
      <c r="K18" s="165" t="s">
        <v>610</v>
      </c>
      <c r="L18" s="42"/>
      <c r="M18" s="477"/>
    </row>
    <row r="19" spans="1:13" ht="63.75">
      <c r="A19" s="49" t="s">
        <v>24</v>
      </c>
      <c r="B19" s="50">
        <v>7145</v>
      </c>
      <c r="C19" s="164">
        <f>SUM(C20)</f>
        <v>134767.2</v>
      </c>
      <c r="D19" s="164">
        <f>SUM(D20)</f>
        <v>134767.2</v>
      </c>
      <c r="E19" s="163" t="s">
        <v>610</v>
      </c>
      <c r="F19" s="164">
        <f>SUM(F20)</f>
        <v>125741.3</v>
      </c>
      <c r="G19" s="164">
        <f>SUM(G20)</f>
        <v>125741.3</v>
      </c>
      <c r="H19" s="163" t="s">
        <v>610</v>
      </c>
      <c r="I19" s="164">
        <f>SUM(I20)</f>
        <v>107593.8816</v>
      </c>
      <c r="J19" s="164">
        <f>SUM(J20)</f>
        <v>107593.8816</v>
      </c>
      <c r="K19" s="163" t="s">
        <v>610</v>
      </c>
      <c r="L19" s="52"/>
      <c r="M19" s="476"/>
    </row>
    <row r="20" spans="1:13" ht="140.25">
      <c r="A20" s="160" t="s">
        <v>245</v>
      </c>
      <c r="B20" s="55">
        <v>7145</v>
      </c>
      <c r="C20" s="166">
        <f>SUM(C21,C24,C25,C26,C27,C28,C29,C30,C31,C32,C33,C34,C35,C36,C37,C38,C39)</f>
        <v>134767.2</v>
      </c>
      <c r="D20" s="166">
        <f>SUM(D21,D24,D25,D26,D27,D28,D29,D30,D31,D32,D33,D34,D35,D36,D37,D38,D39)</f>
        <v>134767.2</v>
      </c>
      <c r="E20" s="166" t="s">
        <v>610</v>
      </c>
      <c r="F20" s="166">
        <f>SUM(F21,F24,F25,F26,F27,F28,F29,F30,F31,F32,F33,F34,F35,F36,F37,F38,F39)</f>
        <v>125741.3</v>
      </c>
      <c r="G20" s="166">
        <f>SUM(G21,G24,G25,G26,G27,G28,G29,G30,G31,G32,G33,G34,G35,G36,G37,G38,G39)</f>
        <v>125741.3</v>
      </c>
      <c r="H20" s="166" t="s">
        <v>610</v>
      </c>
      <c r="I20" s="166">
        <f>SUM(I21,I24,I25,I26,I27,I28,I29,I30,I31,I32,I33,I34,I35,I36,I37,I38,I39)</f>
        <v>107593.8816</v>
      </c>
      <c r="J20" s="166">
        <f>SUM(J21,J24,J25,J26,J27,J28,J29,J30,J31,J32,J33,J34,J35,J36,J37,J38,J39)</f>
        <v>107593.8816</v>
      </c>
      <c r="K20" s="166" t="s">
        <v>610</v>
      </c>
      <c r="L20" s="42"/>
      <c r="M20" s="479"/>
    </row>
    <row r="21" spans="1:13" ht="114.75">
      <c r="A21" s="156" t="s">
        <v>230</v>
      </c>
      <c r="B21" s="56"/>
      <c r="C21" s="166">
        <f>SUM(C22:C23)</f>
        <v>1690</v>
      </c>
      <c r="D21" s="166">
        <f>SUM(D22:D23)</f>
        <v>1690</v>
      </c>
      <c r="E21" s="166" t="s">
        <v>610</v>
      </c>
      <c r="F21" s="166">
        <f>SUM(F22:F23)</f>
        <v>1116</v>
      </c>
      <c r="G21" s="166">
        <f>SUM(G22:G23)</f>
        <v>1116</v>
      </c>
      <c r="H21" s="166" t="s">
        <v>610</v>
      </c>
      <c r="I21" s="371">
        <f>SUM(I22:I23)</f>
        <v>991</v>
      </c>
      <c r="J21" s="166">
        <f>SUM(J22:J23)</f>
        <v>991</v>
      </c>
      <c r="K21" s="166" t="s">
        <v>610</v>
      </c>
      <c r="L21" s="41"/>
      <c r="M21" s="26"/>
    </row>
    <row r="22" spans="1:13" ht="38.25">
      <c r="A22" s="155" t="s">
        <v>231</v>
      </c>
      <c r="B22" s="44"/>
      <c r="C22" s="165">
        <f aca="true" t="shared" si="1" ref="C22:C34">SUM(D22:E22)</f>
        <v>1370</v>
      </c>
      <c r="D22" s="165">
        <v>1370</v>
      </c>
      <c r="E22" s="165" t="s">
        <v>610</v>
      </c>
      <c r="F22" s="165">
        <f aca="true" t="shared" si="2" ref="F22:F34">SUM(G22:H22)</f>
        <v>1080</v>
      </c>
      <c r="G22" s="165">
        <v>1080</v>
      </c>
      <c r="H22" s="165" t="s">
        <v>610</v>
      </c>
      <c r="I22" s="165">
        <f aca="true" t="shared" si="3" ref="I22:I34">SUM(J22:K22)</f>
        <v>958</v>
      </c>
      <c r="J22" s="165">
        <v>958</v>
      </c>
      <c r="K22" s="165" t="s">
        <v>610</v>
      </c>
      <c r="L22" s="41"/>
      <c r="M22" s="26"/>
    </row>
    <row r="23" spans="1:13" ht="25.5">
      <c r="A23" s="60" t="s">
        <v>25</v>
      </c>
      <c r="B23" s="44"/>
      <c r="C23" s="165">
        <f t="shared" si="1"/>
        <v>320</v>
      </c>
      <c r="D23" s="165">
        <v>320</v>
      </c>
      <c r="E23" s="165" t="s">
        <v>610</v>
      </c>
      <c r="F23" s="165">
        <f t="shared" si="2"/>
        <v>36</v>
      </c>
      <c r="G23" s="165">
        <v>36</v>
      </c>
      <c r="H23" s="165" t="s">
        <v>610</v>
      </c>
      <c r="I23" s="165">
        <f t="shared" si="3"/>
        <v>33</v>
      </c>
      <c r="J23" s="165">
        <v>33</v>
      </c>
      <c r="K23" s="165" t="s">
        <v>610</v>
      </c>
      <c r="L23" s="41"/>
      <c r="M23" s="495"/>
    </row>
    <row r="24" spans="1:13" ht="127.5">
      <c r="A24" s="155" t="s">
        <v>300</v>
      </c>
      <c r="B24" s="44"/>
      <c r="C24" s="165">
        <f t="shared" si="1"/>
        <v>1150</v>
      </c>
      <c r="D24" s="165">
        <v>1150</v>
      </c>
      <c r="E24" s="165" t="s">
        <v>610</v>
      </c>
      <c r="F24" s="165">
        <f t="shared" si="2"/>
        <v>330</v>
      </c>
      <c r="G24" s="165">
        <v>330</v>
      </c>
      <c r="H24" s="165" t="s">
        <v>610</v>
      </c>
      <c r="I24" s="165">
        <f t="shared" si="3"/>
        <v>301</v>
      </c>
      <c r="J24" s="165">
        <v>301</v>
      </c>
      <c r="K24" s="165" t="s">
        <v>610</v>
      </c>
      <c r="L24" s="41"/>
      <c r="M24" s="495"/>
    </row>
    <row r="25" spans="1:13" ht="63.75">
      <c r="A25" s="155" t="s">
        <v>26</v>
      </c>
      <c r="B25" s="44"/>
      <c r="C25" s="165">
        <f t="shared" si="1"/>
        <v>390</v>
      </c>
      <c r="D25" s="165">
        <v>390</v>
      </c>
      <c r="E25" s="165" t="s">
        <v>610</v>
      </c>
      <c r="F25" s="165">
        <f t="shared" si="2"/>
        <v>25</v>
      </c>
      <c r="G25" s="165">
        <v>25</v>
      </c>
      <c r="H25" s="165" t="s">
        <v>610</v>
      </c>
      <c r="I25" s="165">
        <f t="shared" si="3"/>
        <v>30</v>
      </c>
      <c r="J25" s="165">
        <v>30</v>
      </c>
      <c r="K25" s="165" t="s">
        <v>610</v>
      </c>
      <c r="L25" s="41"/>
      <c r="M25" s="495"/>
    </row>
    <row r="26" spans="1:12" ht="89.25">
      <c r="A26" s="155" t="s">
        <v>514</v>
      </c>
      <c r="B26" s="44"/>
      <c r="C26" s="165">
        <f t="shared" si="1"/>
        <v>39400</v>
      </c>
      <c r="D26" s="165">
        <v>39400</v>
      </c>
      <c r="E26" s="165" t="s">
        <v>610</v>
      </c>
      <c r="F26" s="165">
        <f t="shared" si="2"/>
        <v>39400</v>
      </c>
      <c r="G26" s="165">
        <v>39400</v>
      </c>
      <c r="H26" s="165" t="s">
        <v>610</v>
      </c>
      <c r="I26" s="165">
        <f t="shared" si="3"/>
        <v>36301.82</v>
      </c>
      <c r="J26" s="165">
        <v>36301.82</v>
      </c>
      <c r="K26" s="165" t="s">
        <v>610</v>
      </c>
      <c r="L26" s="41"/>
    </row>
    <row r="27" spans="1:12" ht="51">
      <c r="A27" s="155" t="s">
        <v>27</v>
      </c>
      <c r="B27" s="44"/>
      <c r="C27" s="165">
        <f t="shared" si="1"/>
        <v>1825</v>
      </c>
      <c r="D27" s="165">
        <v>1825</v>
      </c>
      <c r="E27" s="165" t="s">
        <v>610</v>
      </c>
      <c r="F27" s="165">
        <f t="shared" si="2"/>
        <v>1825</v>
      </c>
      <c r="G27" s="165">
        <v>1825</v>
      </c>
      <c r="H27" s="165" t="s">
        <v>610</v>
      </c>
      <c r="I27" s="165">
        <f t="shared" si="3"/>
        <v>8328</v>
      </c>
      <c r="J27" s="165">
        <v>8328</v>
      </c>
      <c r="K27" s="165" t="s">
        <v>610</v>
      </c>
      <c r="L27" s="41"/>
    </row>
    <row r="28" spans="1:12" ht="114.75">
      <c r="A28" s="155" t="s">
        <v>104</v>
      </c>
      <c r="B28" s="44"/>
      <c r="C28" s="165">
        <f t="shared" si="1"/>
        <v>13500</v>
      </c>
      <c r="D28" s="165">
        <v>13500</v>
      </c>
      <c r="E28" s="165" t="s">
        <v>610</v>
      </c>
      <c r="F28" s="165">
        <f t="shared" si="2"/>
        <v>13500</v>
      </c>
      <c r="G28" s="165">
        <v>13500</v>
      </c>
      <c r="H28" s="165" t="s">
        <v>610</v>
      </c>
      <c r="I28" s="165">
        <f t="shared" si="3"/>
        <v>4528.5</v>
      </c>
      <c r="J28" s="165">
        <v>4528.5</v>
      </c>
      <c r="K28" s="165" t="s">
        <v>610</v>
      </c>
      <c r="L28" s="41"/>
    </row>
    <row r="29" spans="1:12" ht="102">
      <c r="A29" s="155" t="s">
        <v>515</v>
      </c>
      <c r="B29" s="44"/>
      <c r="C29" s="165">
        <f t="shared" si="1"/>
        <v>0</v>
      </c>
      <c r="D29" s="165">
        <v>0</v>
      </c>
      <c r="E29" s="165" t="s">
        <v>610</v>
      </c>
      <c r="F29" s="165">
        <f t="shared" si="2"/>
        <v>0</v>
      </c>
      <c r="G29" s="165">
        <v>0</v>
      </c>
      <c r="H29" s="165" t="s">
        <v>610</v>
      </c>
      <c r="I29" s="165">
        <f t="shared" si="3"/>
        <v>0</v>
      </c>
      <c r="J29" s="165">
        <v>0</v>
      </c>
      <c r="K29" s="165" t="s">
        <v>610</v>
      </c>
      <c r="L29" s="41"/>
    </row>
    <row r="30" spans="1:12" ht="76.5">
      <c r="A30" s="155" t="s">
        <v>516</v>
      </c>
      <c r="B30" s="44"/>
      <c r="C30" s="165">
        <f t="shared" si="1"/>
        <v>1200</v>
      </c>
      <c r="D30" s="165">
        <v>1200</v>
      </c>
      <c r="E30" s="165" t="s">
        <v>610</v>
      </c>
      <c r="F30" s="165">
        <f t="shared" si="2"/>
        <v>1200</v>
      </c>
      <c r="G30" s="165">
        <v>1200</v>
      </c>
      <c r="H30" s="165" t="s">
        <v>610</v>
      </c>
      <c r="I30" s="165">
        <f t="shared" si="3"/>
        <v>0</v>
      </c>
      <c r="J30" s="165">
        <v>0</v>
      </c>
      <c r="K30" s="165" t="s">
        <v>610</v>
      </c>
      <c r="L30" s="41"/>
    </row>
    <row r="31" spans="1:12" ht="38.25">
      <c r="A31" s="155" t="s">
        <v>517</v>
      </c>
      <c r="B31" s="44"/>
      <c r="C31" s="165">
        <f t="shared" si="1"/>
        <v>58542.2</v>
      </c>
      <c r="D31" s="165">
        <v>58542.2</v>
      </c>
      <c r="E31" s="165" t="s">
        <v>610</v>
      </c>
      <c r="F31" s="165">
        <f t="shared" si="2"/>
        <v>51275.3</v>
      </c>
      <c r="G31" s="165">
        <v>51275.3</v>
      </c>
      <c r="H31" s="165" t="s">
        <v>610</v>
      </c>
      <c r="I31" s="165">
        <f t="shared" si="3"/>
        <v>52405.0616</v>
      </c>
      <c r="J31" s="165">
        <v>52405.0616</v>
      </c>
      <c r="K31" s="165" t="s">
        <v>610</v>
      </c>
      <c r="L31" s="41"/>
    </row>
    <row r="32" spans="1:12" ht="51">
      <c r="A32" s="155" t="s">
        <v>305</v>
      </c>
      <c r="B32" s="44"/>
      <c r="C32" s="165">
        <f t="shared" si="1"/>
        <v>120</v>
      </c>
      <c r="D32" s="165">
        <v>120</v>
      </c>
      <c r="E32" s="165" t="s">
        <v>610</v>
      </c>
      <c r="F32" s="165">
        <f t="shared" si="2"/>
        <v>120</v>
      </c>
      <c r="G32" s="165">
        <v>120</v>
      </c>
      <c r="H32" s="165" t="s">
        <v>610</v>
      </c>
      <c r="I32" s="165">
        <f t="shared" si="3"/>
        <v>140</v>
      </c>
      <c r="J32" s="165">
        <v>140</v>
      </c>
      <c r="K32" s="165" t="s">
        <v>610</v>
      </c>
      <c r="L32" s="41"/>
    </row>
    <row r="33" spans="1:12" ht="89.25">
      <c r="A33" s="155" t="s">
        <v>518</v>
      </c>
      <c r="B33" s="44"/>
      <c r="C33" s="165">
        <f t="shared" si="1"/>
        <v>550</v>
      </c>
      <c r="D33" s="165">
        <v>550</v>
      </c>
      <c r="E33" s="165" t="s">
        <v>610</v>
      </c>
      <c r="F33" s="165">
        <f t="shared" si="2"/>
        <v>550</v>
      </c>
      <c r="G33" s="165">
        <v>550</v>
      </c>
      <c r="H33" s="165" t="s">
        <v>610</v>
      </c>
      <c r="I33" s="165">
        <f t="shared" si="3"/>
        <v>450</v>
      </c>
      <c r="J33" s="165">
        <v>450</v>
      </c>
      <c r="K33" s="165" t="s">
        <v>610</v>
      </c>
      <c r="L33" s="41"/>
    </row>
    <row r="34" spans="1:12" ht="51">
      <c r="A34" s="155" t="s">
        <v>519</v>
      </c>
      <c r="B34" s="44"/>
      <c r="C34" s="165">
        <f t="shared" si="1"/>
        <v>2400</v>
      </c>
      <c r="D34" s="165">
        <v>2400</v>
      </c>
      <c r="E34" s="165" t="s">
        <v>610</v>
      </c>
      <c r="F34" s="165">
        <f t="shared" si="2"/>
        <v>2400</v>
      </c>
      <c r="G34" s="165">
        <v>2400</v>
      </c>
      <c r="H34" s="165" t="s">
        <v>610</v>
      </c>
      <c r="I34" s="165">
        <f t="shared" si="3"/>
        <v>2600</v>
      </c>
      <c r="J34" s="165">
        <v>2600</v>
      </c>
      <c r="K34" s="165" t="s">
        <v>610</v>
      </c>
      <c r="L34" s="41"/>
    </row>
    <row r="35" spans="1:12" ht="12.75">
      <c r="A35" s="155" t="s">
        <v>246</v>
      </c>
      <c r="B35" s="44"/>
      <c r="C35" s="165">
        <f>SUM(D35:E35)</f>
        <v>14000</v>
      </c>
      <c r="D35" s="165">
        <v>14000</v>
      </c>
      <c r="E35" s="165" t="s">
        <v>610</v>
      </c>
      <c r="F35" s="165">
        <f>SUM(G35:H35)</f>
        <v>14000</v>
      </c>
      <c r="G35" s="165">
        <v>14000</v>
      </c>
      <c r="H35" s="165" t="s">
        <v>610</v>
      </c>
      <c r="I35" s="165">
        <f>SUM(J35:K35)</f>
        <v>0</v>
      </c>
      <c r="J35" s="165">
        <v>0</v>
      </c>
      <c r="K35" s="165" t="s">
        <v>610</v>
      </c>
      <c r="L35" s="41"/>
    </row>
    <row r="36" spans="1:12" ht="63.75">
      <c r="A36" s="155" t="s">
        <v>103</v>
      </c>
      <c r="B36" s="44"/>
      <c r="C36" s="165">
        <f>SUM(D36:E36)</f>
        <v>0</v>
      </c>
      <c r="D36" s="165">
        <v>0</v>
      </c>
      <c r="E36" s="165" t="s">
        <v>610</v>
      </c>
      <c r="F36" s="165">
        <f>SUM(G36:H36)</f>
        <v>0</v>
      </c>
      <c r="G36" s="165">
        <v>0</v>
      </c>
      <c r="H36" s="165" t="s">
        <v>610</v>
      </c>
      <c r="I36" s="165">
        <f>SUM(J36:K36)</f>
        <v>665</v>
      </c>
      <c r="J36" s="165">
        <v>665</v>
      </c>
      <c r="K36" s="165" t="s">
        <v>610</v>
      </c>
      <c r="L36" s="41"/>
    </row>
    <row r="37" spans="1:12" ht="38.25">
      <c r="A37" s="156" t="s">
        <v>247</v>
      </c>
      <c r="B37" s="44"/>
      <c r="C37" s="165">
        <f>SUM(D37:E37)</f>
        <v>0</v>
      </c>
      <c r="D37" s="165">
        <v>0</v>
      </c>
      <c r="E37" s="165" t="s">
        <v>610</v>
      </c>
      <c r="F37" s="165">
        <f>SUM(G37:H37)</f>
        <v>0</v>
      </c>
      <c r="G37" s="165">
        <v>0</v>
      </c>
      <c r="H37" s="165" t="s">
        <v>610</v>
      </c>
      <c r="I37" s="165">
        <f>SUM(J37:K37)</f>
        <v>853.5</v>
      </c>
      <c r="J37" s="165">
        <v>853.5</v>
      </c>
      <c r="K37" s="165" t="s">
        <v>610</v>
      </c>
      <c r="L37" s="41"/>
    </row>
    <row r="38" spans="1:12" ht="63.75">
      <c r="A38" s="156" t="s">
        <v>248</v>
      </c>
      <c r="B38" s="44"/>
      <c r="C38" s="165">
        <f>SUM(D38:E38)</f>
        <v>0</v>
      </c>
      <c r="D38" s="165">
        <v>0</v>
      </c>
      <c r="E38" s="165" t="s">
        <v>610</v>
      </c>
      <c r="F38" s="165">
        <f>SUM(G38:H38)</f>
        <v>0</v>
      </c>
      <c r="G38" s="165">
        <v>0</v>
      </c>
      <c r="H38" s="165" t="s">
        <v>610</v>
      </c>
      <c r="I38" s="165">
        <f>SUM(J38:K38)</f>
        <v>0</v>
      </c>
      <c r="J38" s="165">
        <v>0</v>
      </c>
      <c r="K38" s="165" t="s">
        <v>610</v>
      </c>
      <c r="L38" s="41"/>
    </row>
    <row r="39" spans="1:12" ht="12.75">
      <c r="A39" s="156" t="s">
        <v>249</v>
      </c>
      <c r="B39" s="44"/>
      <c r="C39" s="165">
        <f>SUM(D39:E39)</f>
        <v>0</v>
      </c>
      <c r="D39" s="165">
        <v>0</v>
      </c>
      <c r="E39" s="165" t="s">
        <v>610</v>
      </c>
      <c r="F39" s="165">
        <f>SUM(G39:H39)</f>
        <v>0</v>
      </c>
      <c r="G39" s="165">
        <v>0</v>
      </c>
      <c r="H39" s="165" t="s">
        <v>610</v>
      </c>
      <c r="I39" s="165">
        <f>SUM(J39:K39)</f>
        <v>0</v>
      </c>
      <c r="J39" s="165">
        <v>0</v>
      </c>
      <c r="K39" s="165" t="s">
        <v>610</v>
      </c>
      <c r="L39" s="41"/>
    </row>
    <row r="40" spans="1:12" ht="63.75">
      <c r="A40" s="49" t="s">
        <v>28</v>
      </c>
      <c r="B40" s="50">
        <v>7146</v>
      </c>
      <c r="C40" s="164">
        <f>SUM(C41)</f>
        <v>10100</v>
      </c>
      <c r="D40" s="164">
        <f>SUM(D41)</f>
        <v>10100</v>
      </c>
      <c r="E40" s="163" t="s">
        <v>610</v>
      </c>
      <c r="F40" s="164">
        <f>SUM(F41)</f>
        <v>10100</v>
      </c>
      <c r="G40" s="164">
        <f>SUM(G41)</f>
        <v>10100</v>
      </c>
      <c r="H40" s="163" t="s">
        <v>610</v>
      </c>
      <c r="I40" s="164">
        <f>SUM(I41)</f>
        <v>10751.6</v>
      </c>
      <c r="J40" s="164">
        <f>SUM(J41)</f>
        <v>10751.6</v>
      </c>
      <c r="K40" s="163" t="s">
        <v>610</v>
      </c>
      <c r="L40" s="52"/>
    </row>
    <row r="41" spans="1:12" ht="76.5">
      <c r="A41" s="160" t="s">
        <v>232</v>
      </c>
      <c r="B41" s="56"/>
      <c r="C41" s="166">
        <f>SUM(C42,C43)</f>
        <v>10100</v>
      </c>
      <c r="D41" s="166">
        <f>SUM(D42,D43)</f>
        <v>10100</v>
      </c>
      <c r="E41" s="166" t="s">
        <v>610</v>
      </c>
      <c r="F41" s="166">
        <f>SUM(F42,F43)</f>
        <v>10100</v>
      </c>
      <c r="G41" s="166">
        <f>SUM(G42,G43)</f>
        <v>10100</v>
      </c>
      <c r="H41" s="166" t="s">
        <v>610</v>
      </c>
      <c r="I41" s="166">
        <f>SUM(I42,I43)</f>
        <v>10751.6</v>
      </c>
      <c r="J41" s="166">
        <f>SUM(J42,J43)</f>
        <v>10751.6</v>
      </c>
      <c r="K41" s="166" t="s">
        <v>610</v>
      </c>
      <c r="L41" s="42"/>
    </row>
    <row r="42" spans="1:12" ht="165.75">
      <c r="A42" s="69" t="s">
        <v>233</v>
      </c>
      <c r="B42" s="58"/>
      <c r="C42" s="165">
        <f>SUM(D42:E42)</f>
        <v>10100</v>
      </c>
      <c r="D42" s="165">
        <v>10100</v>
      </c>
      <c r="E42" s="167" t="s">
        <v>610</v>
      </c>
      <c r="F42" s="165">
        <f>SUM(G42:H42)</f>
        <v>10100</v>
      </c>
      <c r="G42" s="165">
        <v>10100</v>
      </c>
      <c r="H42" s="167" t="s">
        <v>610</v>
      </c>
      <c r="I42" s="165">
        <f>SUM(J42:K42)</f>
        <v>10751.6</v>
      </c>
      <c r="J42" s="165">
        <v>10751.6</v>
      </c>
      <c r="K42" s="167" t="s">
        <v>610</v>
      </c>
      <c r="L42" s="41"/>
    </row>
    <row r="51" spans="3:12" ht="12.75">
      <c r="C51" s="228"/>
      <c r="D51" s="198"/>
      <c r="E51" s="198"/>
      <c r="F51" s="391"/>
      <c r="G51" s="198"/>
      <c r="H51" s="394"/>
      <c r="I51" s="198"/>
      <c r="J51" s="198"/>
      <c r="K51" s="198"/>
      <c r="L51" s="198"/>
    </row>
    <row r="52" spans="3:12" ht="15">
      <c r="C52" s="378"/>
      <c r="D52" s="378"/>
      <c r="E52" s="378"/>
      <c r="F52" s="378"/>
      <c r="G52" s="378"/>
      <c r="H52" s="387"/>
      <c r="I52" s="378"/>
      <c r="J52" s="378"/>
      <c r="K52" s="378"/>
      <c r="L52" s="378"/>
    </row>
    <row r="53" spans="3:12" ht="15">
      <c r="C53" s="378"/>
      <c r="D53" s="378"/>
      <c r="E53" s="387"/>
      <c r="F53" s="387"/>
      <c r="G53" s="378"/>
      <c r="H53" s="378"/>
      <c r="I53" s="378"/>
      <c r="J53" s="378"/>
      <c r="K53" s="378"/>
      <c r="L53" s="378"/>
    </row>
    <row r="54" spans="3:12" ht="15">
      <c r="C54" s="485"/>
      <c r="D54" s="485"/>
      <c r="E54" s="485"/>
      <c r="F54" s="486"/>
      <c r="G54" s="487"/>
      <c r="H54" s="487"/>
      <c r="I54" s="488"/>
      <c r="J54" s="485"/>
      <c r="K54" s="485"/>
      <c r="L54" s="485"/>
    </row>
    <row r="55" spans="3:12" ht="15">
      <c r="C55" s="485"/>
      <c r="D55" s="485"/>
      <c r="E55" s="485"/>
      <c r="F55" s="485"/>
      <c r="G55" s="485"/>
      <c r="H55" s="485"/>
      <c r="I55" s="485"/>
      <c r="J55" s="485"/>
      <c r="K55" s="485"/>
      <c r="L55" s="485"/>
    </row>
    <row r="56" spans="3:12" ht="12.75">
      <c r="C56" s="489"/>
      <c r="D56" s="489"/>
      <c r="E56" s="489"/>
      <c r="F56" s="489"/>
      <c r="G56" s="489"/>
      <c r="H56" s="489"/>
      <c r="I56" s="489"/>
      <c r="J56" s="489"/>
      <c r="K56" s="489"/>
      <c r="L56" s="489"/>
    </row>
    <row r="57" spans="3:12" ht="12.75">
      <c r="C57" s="490"/>
      <c r="D57" s="490"/>
      <c r="E57" s="490"/>
      <c r="F57" s="490"/>
      <c r="G57" s="26"/>
      <c r="H57" s="26"/>
      <c r="I57" s="26"/>
      <c r="J57" s="26"/>
      <c r="K57" s="26"/>
      <c r="L57" s="26"/>
    </row>
    <row r="58" spans="3:12" ht="12.75">
      <c r="C58" s="492"/>
      <c r="D58" s="493"/>
      <c r="E58" s="477"/>
      <c r="F58" s="477"/>
      <c r="G58" s="477"/>
      <c r="H58" s="477"/>
      <c r="I58" s="477"/>
      <c r="J58" s="477"/>
      <c r="K58" s="494"/>
      <c r="L58" s="494"/>
    </row>
    <row r="59" spans="3:12" ht="12.75">
      <c r="C59" s="492"/>
      <c r="D59" s="493"/>
      <c r="E59" s="475"/>
      <c r="F59" s="476"/>
      <c r="G59" s="476"/>
      <c r="H59" s="475"/>
      <c r="I59" s="476"/>
      <c r="J59" s="476"/>
      <c r="K59" s="475"/>
      <c r="L59" s="476"/>
    </row>
    <row r="60" spans="3:12" ht="12.75">
      <c r="C60" s="492"/>
      <c r="D60" s="493"/>
      <c r="E60" s="476"/>
      <c r="F60" s="477"/>
      <c r="G60" s="477"/>
      <c r="H60" s="476"/>
      <c r="I60" s="477"/>
      <c r="J60" s="477"/>
      <c r="K60" s="476"/>
      <c r="L60" s="477"/>
    </row>
    <row r="61" spans="3:12" ht="12.75">
      <c r="C61" s="478"/>
      <c r="D61" s="478"/>
      <c r="E61" s="409"/>
      <c r="F61" s="476"/>
      <c r="G61" s="476"/>
      <c r="H61" s="409"/>
      <c r="I61" s="476"/>
      <c r="J61" s="476"/>
      <c r="K61" s="409"/>
      <c r="L61" s="476"/>
    </row>
    <row r="62" spans="3:12" ht="12.75">
      <c r="C62" s="5"/>
      <c r="D62" s="477"/>
      <c r="E62" s="479"/>
      <c r="F62" s="479"/>
      <c r="G62" s="479"/>
      <c r="H62" s="479"/>
      <c r="I62" s="479"/>
      <c r="J62" s="479"/>
      <c r="K62" s="479"/>
      <c r="L62" s="479"/>
    </row>
    <row r="63" spans="3:12" ht="12.75"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3:12" ht="12.75"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2:12" ht="12.75">
      <c r="B65" s="181"/>
      <c r="C65" s="480"/>
      <c r="D65" s="481"/>
      <c r="E65" s="481"/>
      <c r="F65" s="481"/>
      <c r="G65" s="481"/>
      <c r="H65" s="481"/>
      <c r="I65" s="481"/>
      <c r="J65" s="481"/>
      <c r="K65" s="481"/>
      <c r="L65" s="481"/>
    </row>
    <row r="66" spans="2:12" ht="12.75">
      <c r="B66" s="181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2:12" ht="12.75">
      <c r="B67" s="181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2:12" ht="12.75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</row>
    <row r="69" spans="2:12" ht="12.75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</row>
    <row r="70" spans="2:12" ht="12.7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</row>
    <row r="71" spans="2:12" ht="12.75">
      <c r="B71" s="461"/>
      <c r="C71" s="461"/>
      <c r="D71" s="461"/>
      <c r="E71" s="461"/>
      <c r="F71" s="461"/>
      <c r="G71" s="461"/>
      <c r="H71" s="461"/>
      <c r="I71" s="461"/>
      <c r="J71" s="461"/>
      <c r="K71" s="461"/>
      <c r="L71" s="461"/>
    </row>
    <row r="72" spans="2:12" ht="12.75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</row>
    <row r="73" spans="2:1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</sheetData>
  <sheetProtection/>
  <protectedRanges>
    <protectedRange sqref="F51 G54:H54" name="Range1"/>
    <protectedRange sqref="G23 D23 J23" name="Range1_1"/>
    <protectedRange sqref="J42 G18 J18 D18 J22 J24:J39 D42 G42 D24:D39 G24:G39 D15:D16 G15:G16 J15:J16 D22 G22" name="Range3"/>
    <protectedRange sqref="D4:E4 D1" name="Range8"/>
  </protectedRanges>
  <mergeCells count="9">
    <mergeCell ref="C8:E8"/>
    <mergeCell ref="F8:H8"/>
    <mergeCell ref="I8:K8"/>
    <mergeCell ref="A9:A10"/>
    <mergeCell ref="B9:B10"/>
    <mergeCell ref="C9:C10"/>
    <mergeCell ref="F9:F10"/>
    <mergeCell ref="I9:I10"/>
    <mergeCell ref="B71:L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K1" sqref="K1:L7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3" width="7.00390625" style="0" customWidth="1"/>
    <col min="4" max="4" width="12.00390625" style="0" customWidth="1"/>
    <col min="5" max="5" width="14.00390625" style="0" customWidth="1"/>
    <col min="6" max="6" width="14.140625" style="0" customWidth="1"/>
    <col min="7" max="7" width="12.57421875" style="0" customWidth="1"/>
    <col min="8" max="8" width="13.00390625" style="0" customWidth="1"/>
    <col min="9" max="9" width="10.28125" style="0" customWidth="1"/>
    <col min="10" max="10" width="13.140625" style="0" customWidth="1"/>
    <col min="11" max="11" width="13.00390625" style="0" customWidth="1"/>
    <col min="12" max="12" width="16.28125" style="0" customWidth="1"/>
  </cols>
  <sheetData>
    <row r="1" spans="1:12" ht="12.75" customHeight="1">
      <c r="A1" s="41"/>
      <c r="B1" s="65"/>
      <c r="C1" s="41"/>
      <c r="D1" s="66"/>
      <c r="E1" s="386" t="s">
        <v>224</v>
      </c>
      <c r="F1" s="66"/>
      <c r="G1" s="66"/>
      <c r="H1" s="66"/>
      <c r="I1" s="66"/>
      <c r="J1" s="66"/>
      <c r="K1" s="502" t="s">
        <v>773</v>
      </c>
      <c r="L1" s="502"/>
    </row>
    <row r="2" spans="1:12" ht="12.75">
      <c r="A2" s="41"/>
      <c r="B2" s="65"/>
      <c r="C2" s="41"/>
      <c r="D2" s="66"/>
      <c r="E2" s="66"/>
      <c r="F2" s="386" t="s">
        <v>13</v>
      </c>
      <c r="G2" s="66"/>
      <c r="H2" s="66"/>
      <c r="I2" s="66"/>
      <c r="J2" s="66"/>
      <c r="K2" s="502"/>
      <c r="L2" s="502"/>
    </row>
    <row r="3" spans="1:12" ht="15">
      <c r="A3" s="376"/>
      <c r="B3" s="376"/>
      <c r="C3" s="376"/>
      <c r="D3" s="374" t="s">
        <v>14</v>
      </c>
      <c r="E3" s="376"/>
      <c r="F3" s="376"/>
      <c r="G3" s="376"/>
      <c r="H3" s="376"/>
      <c r="I3" s="376"/>
      <c r="J3" s="376"/>
      <c r="K3" s="502"/>
      <c r="L3" s="502"/>
    </row>
    <row r="4" spans="1:12" ht="15">
      <c r="A4" s="376"/>
      <c r="B4" s="376"/>
      <c r="C4" s="376"/>
      <c r="D4" s="385" t="s">
        <v>15</v>
      </c>
      <c r="E4" s="384">
        <v>41276</v>
      </c>
      <c r="F4" s="384">
        <v>41639</v>
      </c>
      <c r="G4" s="374" t="s">
        <v>16</v>
      </c>
      <c r="H4" s="376"/>
      <c r="I4" s="376"/>
      <c r="J4" s="374"/>
      <c r="K4" s="502"/>
      <c r="L4" s="502"/>
    </row>
    <row r="5" spans="1:12" ht="12.7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502"/>
      <c r="L5" s="502"/>
    </row>
    <row r="6" spans="1:12" ht="12.75">
      <c r="A6" s="375"/>
      <c r="B6" s="31"/>
      <c r="C6" s="375"/>
      <c r="D6" s="31"/>
      <c r="E6" s="31"/>
      <c r="F6" s="31"/>
      <c r="G6" s="31"/>
      <c r="H6" s="31"/>
      <c r="I6" s="31"/>
      <c r="J6" s="31"/>
      <c r="K6" s="502"/>
      <c r="L6" s="502"/>
    </row>
    <row r="7" spans="1:12" ht="13.5" thickBot="1">
      <c r="A7" s="40"/>
      <c r="B7" s="40"/>
      <c r="C7" s="40"/>
      <c r="D7" s="41"/>
      <c r="E7" s="41"/>
      <c r="F7" s="43"/>
      <c r="G7" s="41"/>
      <c r="H7" s="41"/>
      <c r="I7" s="43"/>
      <c r="J7" s="41"/>
      <c r="K7" s="503"/>
      <c r="L7" s="503"/>
    </row>
    <row r="8" spans="1:12" ht="13.5" thickBot="1">
      <c r="A8" s="94"/>
      <c r="B8" s="94"/>
      <c r="C8" s="94"/>
      <c r="D8" s="422" t="s">
        <v>737</v>
      </c>
      <c r="E8" s="422"/>
      <c r="F8" s="423"/>
      <c r="G8" s="424" t="s">
        <v>738</v>
      </c>
      <c r="H8" s="422"/>
      <c r="I8" s="423"/>
      <c r="J8" s="424" t="s">
        <v>739</v>
      </c>
      <c r="K8" s="422"/>
      <c r="L8" s="423"/>
    </row>
    <row r="9" spans="1:12" ht="12.75">
      <c r="A9" s="418" t="s">
        <v>386</v>
      </c>
      <c r="B9" s="418" t="s">
        <v>21</v>
      </c>
      <c r="C9" s="418" t="s">
        <v>385</v>
      </c>
      <c r="D9" s="420" t="s">
        <v>392</v>
      </c>
      <c r="E9" s="88" t="s">
        <v>319</v>
      </c>
      <c r="F9" s="88"/>
      <c r="G9" s="428" t="s">
        <v>742</v>
      </c>
      <c r="H9" s="96" t="s">
        <v>319</v>
      </c>
      <c r="I9" s="97"/>
      <c r="J9" s="420" t="s">
        <v>743</v>
      </c>
      <c r="K9" s="88" t="s">
        <v>319</v>
      </c>
      <c r="L9" s="89"/>
    </row>
    <row r="10" spans="1:12" ht="26.25" thickBot="1">
      <c r="A10" s="419"/>
      <c r="B10" s="419"/>
      <c r="C10" s="419"/>
      <c r="D10" s="421"/>
      <c r="E10" s="91" t="s">
        <v>387</v>
      </c>
      <c r="F10" s="95" t="s">
        <v>388</v>
      </c>
      <c r="G10" s="429"/>
      <c r="H10" s="92" t="s">
        <v>387</v>
      </c>
      <c r="I10" s="93" t="s">
        <v>388</v>
      </c>
      <c r="J10" s="421"/>
      <c r="K10" s="91" t="s">
        <v>387</v>
      </c>
      <c r="L10" s="93" t="s">
        <v>388</v>
      </c>
    </row>
    <row r="11" spans="1:12" ht="12.75">
      <c r="A11" s="71">
        <v>1</v>
      </c>
      <c r="B11" s="45">
        <v>2</v>
      </c>
      <c r="C11" s="58">
        <v>3</v>
      </c>
      <c r="D11" s="58">
        <v>4</v>
      </c>
      <c r="E11" s="58">
        <v>5</v>
      </c>
      <c r="F11" s="45">
        <v>6</v>
      </c>
      <c r="G11" s="58">
        <v>7</v>
      </c>
      <c r="H11" s="58">
        <v>8</v>
      </c>
      <c r="I11" s="45">
        <v>9</v>
      </c>
      <c r="J11" s="58">
        <v>10</v>
      </c>
      <c r="K11" s="58">
        <v>11</v>
      </c>
      <c r="L11" s="45">
        <v>12</v>
      </c>
    </row>
    <row r="12" spans="1:12" ht="30">
      <c r="A12" s="177" t="s">
        <v>604</v>
      </c>
      <c r="B12" s="178" t="s">
        <v>765</v>
      </c>
      <c r="C12" s="179"/>
      <c r="D12" s="162">
        <f aca="true" t="shared" si="0" ref="D12:L12">SUM(D13,D50,D69)</f>
        <v>2872924.2002000003</v>
      </c>
      <c r="E12" s="162">
        <f t="shared" si="0"/>
        <v>2872924.2001</v>
      </c>
      <c r="F12" s="162">
        <f t="shared" si="0"/>
        <v>215100.0001</v>
      </c>
      <c r="G12" s="162">
        <f t="shared" si="0"/>
        <v>2945516.1002</v>
      </c>
      <c r="H12" s="162">
        <f t="shared" si="0"/>
        <v>2938016.1001</v>
      </c>
      <c r="I12" s="162">
        <f t="shared" si="0"/>
        <v>222600.0001</v>
      </c>
      <c r="J12" s="162">
        <f t="shared" si="0"/>
        <v>2937390.1140000005</v>
      </c>
      <c r="K12" s="162">
        <f t="shared" si="0"/>
        <v>2929898.5740000005</v>
      </c>
      <c r="L12" s="162">
        <f t="shared" si="0"/>
        <v>222591.54</v>
      </c>
    </row>
    <row r="13" spans="1:12" ht="55.5" customHeight="1">
      <c r="A13" s="48" t="s">
        <v>605</v>
      </c>
      <c r="B13" s="67" t="s">
        <v>766</v>
      </c>
      <c r="C13" s="51">
        <v>7100</v>
      </c>
      <c r="D13" s="162">
        <f>SUM(D14,D17,D19,D40,D44)</f>
        <v>531221.5</v>
      </c>
      <c r="E13" s="162">
        <f>SUM(E14,E17,E19,E40,E44)</f>
        <v>531221.5</v>
      </c>
      <c r="F13" s="163" t="s">
        <v>610</v>
      </c>
      <c r="G13" s="162">
        <f>SUM(G14,G17,G19,G40,G44)</f>
        <v>550909.5</v>
      </c>
      <c r="H13" s="162">
        <f>SUM(H14,H17,H19,H40,H44)</f>
        <v>550909.5</v>
      </c>
      <c r="I13" s="163" t="s">
        <v>610</v>
      </c>
      <c r="J13" s="162">
        <f>SUM(J14,J17,J19,J40,J44)</f>
        <v>535453.0303</v>
      </c>
      <c r="K13" s="162">
        <f>SUM(K14,K17,K19,K40,K44)</f>
        <v>535453.0303</v>
      </c>
      <c r="L13" s="163" t="s">
        <v>610</v>
      </c>
    </row>
    <row r="14" spans="1:12" ht="30.75" customHeight="1">
      <c r="A14" s="48" t="s">
        <v>411</v>
      </c>
      <c r="B14" s="496" t="s">
        <v>770</v>
      </c>
      <c r="C14" s="50">
        <v>7131</v>
      </c>
      <c r="D14" s="164">
        <f>SUM(D15:D16)</f>
        <v>140734.2</v>
      </c>
      <c r="E14" s="164">
        <f>SUM(E15:E16)</f>
        <v>140734.2</v>
      </c>
      <c r="F14" s="163" t="s">
        <v>610</v>
      </c>
      <c r="G14" s="164">
        <f>SUM(G15:G16)</f>
        <v>142544</v>
      </c>
      <c r="H14" s="164">
        <f>SUM(H15:H16)</f>
        <v>142544</v>
      </c>
      <c r="I14" s="163" t="s">
        <v>610</v>
      </c>
      <c r="J14" s="164">
        <f>SUM(J15:J16)</f>
        <v>135032.8247</v>
      </c>
      <c r="K14" s="164">
        <f>SUM(K15:K16)</f>
        <v>135032.8247</v>
      </c>
      <c r="L14" s="163" t="s">
        <v>610</v>
      </c>
    </row>
    <row r="15" spans="1:12" ht="48" customHeight="1">
      <c r="A15" s="53" t="s">
        <v>39</v>
      </c>
      <c r="B15" s="497" t="s">
        <v>768</v>
      </c>
      <c r="C15" s="44"/>
      <c r="D15" s="165">
        <f>SUM(E15:F15)</f>
        <v>95674</v>
      </c>
      <c r="E15" s="165">
        <v>95674</v>
      </c>
      <c r="F15" s="165" t="s">
        <v>610</v>
      </c>
      <c r="G15" s="165">
        <f>SUM(H15:I15)</f>
        <v>97483.8</v>
      </c>
      <c r="H15" s="165">
        <v>97483.8</v>
      </c>
      <c r="I15" s="165" t="s">
        <v>610</v>
      </c>
      <c r="J15" s="165">
        <f>SUM(K15:L15)</f>
        <v>88369.0238</v>
      </c>
      <c r="K15" s="165">
        <v>88369.0238</v>
      </c>
      <c r="L15" s="165" t="s">
        <v>610</v>
      </c>
    </row>
    <row r="16" spans="1:12" ht="26.25" customHeight="1">
      <c r="A16" s="80">
        <v>1112</v>
      </c>
      <c r="B16" s="497" t="s">
        <v>22</v>
      </c>
      <c r="C16" s="44"/>
      <c r="D16" s="165">
        <f>SUM(E16:F16)</f>
        <v>45060.2</v>
      </c>
      <c r="E16" s="165">
        <v>45060.2</v>
      </c>
      <c r="F16" s="165" t="s">
        <v>610</v>
      </c>
      <c r="G16" s="165">
        <f>SUM(H16:I16)</f>
        <v>45060.2</v>
      </c>
      <c r="H16" s="165">
        <v>45060.2</v>
      </c>
      <c r="I16" s="165" t="s">
        <v>610</v>
      </c>
      <c r="J16" s="165">
        <f>SUM(K16:L16)</f>
        <v>46663.8009</v>
      </c>
      <c r="K16" s="165">
        <v>46663.8009</v>
      </c>
      <c r="L16" s="165" t="s">
        <v>610</v>
      </c>
    </row>
    <row r="17" spans="1:12" ht="18" customHeight="1">
      <c r="A17" s="81">
        <v>1120</v>
      </c>
      <c r="B17" s="498" t="s">
        <v>23</v>
      </c>
      <c r="C17" s="50">
        <v>7136</v>
      </c>
      <c r="D17" s="164">
        <f>SUM(D18)</f>
        <v>220520.1</v>
      </c>
      <c r="E17" s="164">
        <f>SUM(E18)</f>
        <v>220520.1</v>
      </c>
      <c r="F17" s="163" t="s">
        <v>610</v>
      </c>
      <c r="G17" s="164">
        <f>SUM(G18)</f>
        <v>247424.2</v>
      </c>
      <c r="H17" s="164">
        <f>SUM(H18)</f>
        <v>247424.2</v>
      </c>
      <c r="I17" s="163" t="s">
        <v>610</v>
      </c>
      <c r="J17" s="164">
        <f>SUM(J18)</f>
        <v>261281.073</v>
      </c>
      <c r="K17" s="164">
        <f>SUM(K18)</f>
        <v>261281.073</v>
      </c>
      <c r="L17" s="163" t="s">
        <v>610</v>
      </c>
    </row>
    <row r="18" spans="1:12" ht="24.75" customHeight="1">
      <c r="A18" s="53" t="s">
        <v>40</v>
      </c>
      <c r="B18" s="497" t="s">
        <v>767</v>
      </c>
      <c r="C18" s="44"/>
      <c r="D18" s="165">
        <f>SUM(E18:F18)</f>
        <v>220520.1</v>
      </c>
      <c r="E18" s="165">
        <v>220520.1</v>
      </c>
      <c r="F18" s="165" t="s">
        <v>610</v>
      </c>
      <c r="G18" s="165">
        <f>SUM(H18:I18)</f>
        <v>247424.2</v>
      </c>
      <c r="H18" s="165">
        <v>247424.2</v>
      </c>
      <c r="I18" s="165" t="s">
        <v>610</v>
      </c>
      <c r="J18" s="165">
        <f>SUM(K18:L18)</f>
        <v>261281.073</v>
      </c>
      <c r="K18" s="165">
        <v>261281.073</v>
      </c>
      <c r="L18" s="165" t="s">
        <v>610</v>
      </c>
    </row>
    <row r="19" spans="1:12" ht="40.5" customHeight="1">
      <c r="A19" s="48" t="s">
        <v>414</v>
      </c>
      <c r="B19" s="498" t="s">
        <v>24</v>
      </c>
      <c r="C19" s="50">
        <v>7145</v>
      </c>
      <c r="D19" s="164">
        <f>SUM(D20)</f>
        <v>134767.2</v>
      </c>
      <c r="E19" s="164">
        <f>SUM(E20)</f>
        <v>134767.2</v>
      </c>
      <c r="F19" s="163" t="s">
        <v>610</v>
      </c>
      <c r="G19" s="164">
        <f>SUM(G20)</f>
        <v>125741.3</v>
      </c>
      <c r="H19" s="164">
        <f>SUM(H20)</f>
        <v>125741.3</v>
      </c>
      <c r="I19" s="163" t="s">
        <v>610</v>
      </c>
      <c r="J19" s="164">
        <f>SUM(J20)</f>
        <v>107593.8816</v>
      </c>
      <c r="K19" s="164">
        <f>SUM(K20)</f>
        <v>107593.8816</v>
      </c>
      <c r="L19" s="163" t="s">
        <v>610</v>
      </c>
    </row>
    <row r="20" spans="1:12" ht="63" customHeight="1">
      <c r="A20" s="54" t="s">
        <v>41</v>
      </c>
      <c r="B20" s="499" t="s">
        <v>772</v>
      </c>
      <c r="C20" s="55">
        <v>7145</v>
      </c>
      <c r="D20" s="166">
        <f>SUM(D21,D24,D25,D26,D27,D28,D29,D30,D31,D32,D33,D34,D35,D36,D37,D38,D39)</f>
        <v>134767.2</v>
      </c>
      <c r="E20" s="166">
        <f>SUM(E21,E24,E25,E26,E27,E28,E29,E30,E31,E32,E33,E34,E35,E36,E37,E38,E39)</f>
        <v>134767.2</v>
      </c>
      <c r="F20" s="166" t="s">
        <v>610</v>
      </c>
      <c r="G20" s="166">
        <f>SUM(G21,G24,G25,G26,G27,G28,G29,G30,G31,G32,G33,G34,G35,G36,G37,G38,G39)</f>
        <v>125741.3</v>
      </c>
      <c r="H20" s="166">
        <f>SUM(H21,H24,H25,H26,H27,H28,H29,H30,H31,H32,H33,H34,H35,H36,H37,H38,H39)</f>
        <v>125741.3</v>
      </c>
      <c r="I20" s="166" t="s">
        <v>610</v>
      </c>
      <c r="J20" s="166">
        <f>SUM(J21,J24,J25,J26,J27,J28,J29,J30,J31,J32,J33,J34,J35,J36,J37,J38,J39)</f>
        <v>107593.8816</v>
      </c>
      <c r="K20" s="166">
        <f>SUM(K21,K24,K25,K26,K27,K28,K29,K30,K31,K32,K33,K34,K35,K36,K37,K38,K39)</f>
        <v>107593.8816</v>
      </c>
      <c r="L20" s="166" t="s">
        <v>610</v>
      </c>
    </row>
    <row r="21" spans="1:12" ht="49.5" customHeight="1">
      <c r="A21" s="54" t="s">
        <v>42</v>
      </c>
      <c r="B21" s="496" t="s">
        <v>771</v>
      </c>
      <c r="C21" s="56"/>
      <c r="D21" s="166">
        <f>SUM(D22:D23)</f>
        <v>1690</v>
      </c>
      <c r="E21" s="166">
        <f>SUM(E22:E23)</f>
        <v>1690</v>
      </c>
      <c r="F21" s="166" t="s">
        <v>610</v>
      </c>
      <c r="G21" s="166">
        <f>SUM(G22:G23)</f>
        <v>1116</v>
      </c>
      <c r="H21" s="166">
        <f>SUM(H22:H23)</f>
        <v>1116</v>
      </c>
      <c r="I21" s="166" t="s">
        <v>610</v>
      </c>
      <c r="J21" s="371">
        <f>SUM(J22:J23)</f>
        <v>991</v>
      </c>
      <c r="K21" s="166">
        <f>SUM(K22:K23)</f>
        <v>991</v>
      </c>
      <c r="L21" s="166" t="s">
        <v>610</v>
      </c>
    </row>
    <row r="22" spans="1:12" ht="29.25" customHeight="1">
      <c r="A22" s="53" t="s">
        <v>43</v>
      </c>
      <c r="B22" s="500" t="s">
        <v>769</v>
      </c>
      <c r="C22" s="44"/>
      <c r="D22" s="165">
        <f aca="true" t="shared" si="1" ref="D22:D34">SUM(E22:F22)</f>
        <v>1370</v>
      </c>
      <c r="E22" s="165">
        <v>1370</v>
      </c>
      <c r="F22" s="165" t="s">
        <v>610</v>
      </c>
      <c r="G22" s="165">
        <f aca="true" t="shared" si="2" ref="G22:G34">SUM(H22:I22)</f>
        <v>1080</v>
      </c>
      <c r="H22" s="165">
        <v>1080</v>
      </c>
      <c r="I22" s="165" t="s">
        <v>610</v>
      </c>
      <c r="J22" s="165">
        <f aca="true" t="shared" si="3" ref="J22:J34">SUM(K22:L22)</f>
        <v>958</v>
      </c>
      <c r="K22" s="165">
        <v>958</v>
      </c>
      <c r="L22" s="165" t="s">
        <v>610</v>
      </c>
    </row>
    <row r="23" spans="1:12" ht="15" customHeight="1">
      <c r="A23" s="53" t="s">
        <v>44</v>
      </c>
      <c r="B23" s="501" t="s">
        <v>25</v>
      </c>
      <c r="C23" s="44"/>
      <c r="D23" s="165">
        <f t="shared" si="1"/>
        <v>320</v>
      </c>
      <c r="E23" s="165">
        <v>320</v>
      </c>
      <c r="F23" s="165" t="s">
        <v>610</v>
      </c>
      <c r="G23" s="165">
        <f t="shared" si="2"/>
        <v>36</v>
      </c>
      <c r="H23" s="165">
        <v>36</v>
      </c>
      <c r="I23" s="165" t="s">
        <v>610</v>
      </c>
      <c r="J23" s="165">
        <f t="shared" si="3"/>
        <v>33</v>
      </c>
      <c r="K23" s="165">
        <v>33</v>
      </c>
      <c r="L23" s="165" t="s">
        <v>610</v>
      </c>
    </row>
    <row r="24" spans="1:12" ht="92.25" customHeight="1">
      <c r="A24" s="53" t="s">
        <v>45</v>
      </c>
      <c r="B24" s="500" t="s">
        <v>300</v>
      </c>
      <c r="C24" s="44"/>
      <c r="D24" s="165">
        <f t="shared" si="1"/>
        <v>1150</v>
      </c>
      <c r="E24" s="165">
        <v>1150</v>
      </c>
      <c r="F24" s="165" t="s">
        <v>610</v>
      </c>
      <c r="G24" s="165">
        <f t="shared" si="2"/>
        <v>330</v>
      </c>
      <c r="H24" s="165">
        <v>330</v>
      </c>
      <c r="I24" s="165" t="s">
        <v>610</v>
      </c>
      <c r="J24" s="165">
        <f t="shared" si="3"/>
        <v>301</v>
      </c>
      <c r="K24" s="165">
        <v>301</v>
      </c>
      <c r="L24" s="165" t="s">
        <v>610</v>
      </c>
    </row>
    <row r="25" spans="1:12" ht="11.25" customHeight="1">
      <c r="A25" s="46" t="s">
        <v>46</v>
      </c>
      <c r="B25" s="155" t="s">
        <v>26</v>
      </c>
      <c r="C25" s="44"/>
      <c r="D25" s="165">
        <f t="shared" si="1"/>
        <v>390</v>
      </c>
      <c r="E25" s="165">
        <v>390</v>
      </c>
      <c r="F25" s="165" t="s">
        <v>610</v>
      </c>
      <c r="G25" s="165">
        <f t="shared" si="2"/>
        <v>25</v>
      </c>
      <c r="H25" s="165">
        <v>25</v>
      </c>
      <c r="I25" s="165" t="s">
        <v>610</v>
      </c>
      <c r="J25" s="165">
        <f t="shared" si="3"/>
        <v>30</v>
      </c>
      <c r="K25" s="165">
        <v>30</v>
      </c>
      <c r="L25" s="165" t="s">
        <v>610</v>
      </c>
    </row>
    <row r="26" spans="1:12" ht="408">
      <c r="A26" s="53" t="s">
        <v>47</v>
      </c>
      <c r="B26" s="155" t="s">
        <v>514</v>
      </c>
      <c r="C26" s="44"/>
      <c r="D26" s="165">
        <f t="shared" si="1"/>
        <v>39400</v>
      </c>
      <c r="E26" s="165">
        <v>39400</v>
      </c>
      <c r="F26" s="165" t="s">
        <v>610</v>
      </c>
      <c r="G26" s="165">
        <f t="shared" si="2"/>
        <v>39400</v>
      </c>
      <c r="H26" s="165">
        <v>39400</v>
      </c>
      <c r="I26" s="165" t="s">
        <v>610</v>
      </c>
      <c r="J26" s="165">
        <f t="shared" si="3"/>
        <v>36301.82</v>
      </c>
      <c r="K26" s="165">
        <v>36301.82</v>
      </c>
      <c r="L26" s="165" t="s">
        <v>610</v>
      </c>
    </row>
    <row r="27" spans="1:12" ht="9.75" customHeight="1">
      <c r="A27" s="53" t="s">
        <v>48</v>
      </c>
      <c r="B27" s="155" t="s">
        <v>27</v>
      </c>
      <c r="C27" s="44"/>
      <c r="D27" s="165">
        <f t="shared" si="1"/>
        <v>1825</v>
      </c>
      <c r="E27" s="165">
        <v>1825</v>
      </c>
      <c r="F27" s="165" t="s">
        <v>610</v>
      </c>
      <c r="G27" s="165">
        <f t="shared" si="2"/>
        <v>1825</v>
      </c>
      <c r="H27" s="165">
        <v>1825</v>
      </c>
      <c r="I27" s="165" t="s">
        <v>610</v>
      </c>
      <c r="J27" s="165">
        <f t="shared" si="3"/>
        <v>8328</v>
      </c>
      <c r="K27" s="165">
        <v>8328</v>
      </c>
      <c r="L27" s="165" t="s">
        <v>610</v>
      </c>
    </row>
    <row r="28" spans="1:12" ht="409.5">
      <c r="A28" s="53" t="s">
        <v>49</v>
      </c>
      <c r="B28" s="155" t="s">
        <v>104</v>
      </c>
      <c r="C28" s="44"/>
      <c r="D28" s="165">
        <f t="shared" si="1"/>
        <v>13500</v>
      </c>
      <c r="E28" s="165">
        <v>13500</v>
      </c>
      <c r="F28" s="165" t="s">
        <v>610</v>
      </c>
      <c r="G28" s="165">
        <f t="shared" si="2"/>
        <v>13500</v>
      </c>
      <c r="H28" s="165">
        <v>13500</v>
      </c>
      <c r="I28" s="165" t="s">
        <v>610</v>
      </c>
      <c r="J28" s="165">
        <f t="shared" si="3"/>
        <v>4528.5</v>
      </c>
      <c r="K28" s="165">
        <v>4528.5</v>
      </c>
      <c r="L28" s="165" t="s">
        <v>610</v>
      </c>
    </row>
    <row r="29" spans="1:12" ht="409.5">
      <c r="A29" s="53" t="s">
        <v>50</v>
      </c>
      <c r="B29" s="155" t="s">
        <v>515</v>
      </c>
      <c r="C29" s="44"/>
      <c r="D29" s="165">
        <f t="shared" si="1"/>
        <v>0</v>
      </c>
      <c r="E29" s="165">
        <v>0</v>
      </c>
      <c r="F29" s="165" t="s">
        <v>610</v>
      </c>
      <c r="G29" s="165">
        <f t="shared" si="2"/>
        <v>0</v>
      </c>
      <c r="H29" s="165">
        <v>0</v>
      </c>
      <c r="I29" s="165" t="s">
        <v>610</v>
      </c>
      <c r="J29" s="165">
        <f t="shared" si="3"/>
        <v>0</v>
      </c>
      <c r="K29" s="165">
        <v>0</v>
      </c>
      <c r="L29" s="165" t="s">
        <v>610</v>
      </c>
    </row>
    <row r="30" spans="1:12" ht="53.25" customHeight="1">
      <c r="A30" s="53" t="s">
        <v>51</v>
      </c>
      <c r="B30" s="155" t="s">
        <v>516</v>
      </c>
      <c r="C30" s="44"/>
      <c r="D30" s="165">
        <f t="shared" si="1"/>
        <v>1200</v>
      </c>
      <c r="E30" s="165">
        <v>1200</v>
      </c>
      <c r="F30" s="165" t="s">
        <v>610</v>
      </c>
      <c r="G30" s="165">
        <f t="shared" si="2"/>
        <v>1200</v>
      </c>
      <c r="H30" s="165">
        <v>1200</v>
      </c>
      <c r="I30" s="165" t="s">
        <v>610</v>
      </c>
      <c r="J30" s="165">
        <f t="shared" si="3"/>
        <v>0</v>
      </c>
      <c r="K30" s="165">
        <v>0</v>
      </c>
      <c r="L30" s="165" t="s">
        <v>610</v>
      </c>
    </row>
    <row r="31" spans="1:12" ht="45.75" customHeight="1">
      <c r="A31" s="53" t="s">
        <v>52</v>
      </c>
      <c r="B31" s="155" t="s">
        <v>517</v>
      </c>
      <c r="C31" s="44"/>
      <c r="D31" s="165">
        <f t="shared" si="1"/>
        <v>58542.2</v>
      </c>
      <c r="E31" s="165">
        <v>58542.2</v>
      </c>
      <c r="F31" s="165" t="s">
        <v>610</v>
      </c>
      <c r="G31" s="165">
        <f t="shared" si="2"/>
        <v>51275.3</v>
      </c>
      <c r="H31" s="165">
        <v>51275.3</v>
      </c>
      <c r="I31" s="165" t="s">
        <v>610</v>
      </c>
      <c r="J31" s="165">
        <f t="shared" si="3"/>
        <v>52405.0616</v>
      </c>
      <c r="K31" s="165">
        <v>52405.0616</v>
      </c>
      <c r="L31" s="165" t="s">
        <v>610</v>
      </c>
    </row>
    <row r="32" spans="1:12" ht="49.5" customHeight="1">
      <c r="A32" s="80">
        <v>1143</v>
      </c>
      <c r="B32" s="155" t="s">
        <v>305</v>
      </c>
      <c r="C32" s="44"/>
      <c r="D32" s="165">
        <f t="shared" si="1"/>
        <v>120</v>
      </c>
      <c r="E32" s="165">
        <v>120</v>
      </c>
      <c r="F32" s="165" t="s">
        <v>610</v>
      </c>
      <c r="G32" s="165">
        <f t="shared" si="2"/>
        <v>120</v>
      </c>
      <c r="H32" s="165">
        <v>120</v>
      </c>
      <c r="I32" s="165" t="s">
        <v>610</v>
      </c>
      <c r="J32" s="165">
        <f t="shared" si="3"/>
        <v>140</v>
      </c>
      <c r="K32" s="165">
        <v>140</v>
      </c>
      <c r="L32" s="165" t="s">
        <v>610</v>
      </c>
    </row>
    <row r="33" spans="1:12" ht="344.25">
      <c r="A33" s="80">
        <v>1144</v>
      </c>
      <c r="B33" s="155" t="s">
        <v>518</v>
      </c>
      <c r="C33" s="44"/>
      <c r="D33" s="165">
        <f t="shared" si="1"/>
        <v>550</v>
      </c>
      <c r="E33" s="165">
        <v>550</v>
      </c>
      <c r="F33" s="165" t="s">
        <v>610</v>
      </c>
      <c r="G33" s="165">
        <f t="shared" si="2"/>
        <v>550</v>
      </c>
      <c r="H33" s="165">
        <v>550</v>
      </c>
      <c r="I33" s="165" t="s">
        <v>610</v>
      </c>
      <c r="J33" s="165">
        <f t="shared" si="3"/>
        <v>450</v>
      </c>
      <c r="K33" s="165">
        <v>450</v>
      </c>
      <c r="L33" s="165" t="s">
        <v>610</v>
      </c>
    </row>
    <row r="34" spans="1:12" ht="191.25">
      <c r="A34" s="80">
        <v>1145</v>
      </c>
      <c r="B34" s="155" t="s">
        <v>519</v>
      </c>
      <c r="C34" s="44"/>
      <c r="D34" s="165">
        <f t="shared" si="1"/>
        <v>2400</v>
      </c>
      <c r="E34" s="165">
        <v>2400</v>
      </c>
      <c r="F34" s="165" t="s">
        <v>610</v>
      </c>
      <c r="G34" s="165">
        <f t="shared" si="2"/>
        <v>2400</v>
      </c>
      <c r="H34" s="165">
        <v>2400</v>
      </c>
      <c r="I34" s="165" t="s">
        <v>610</v>
      </c>
      <c r="J34" s="165">
        <f t="shared" si="3"/>
        <v>2600</v>
      </c>
      <c r="K34" s="165">
        <v>2600</v>
      </c>
      <c r="L34" s="165" t="s">
        <v>610</v>
      </c>
    </row>
    <row r="35" spans="1:12" ht="51">
      <c r="A35" s="119">
        <v>1146</v>
      </c>
      <c r="B35" s="155" t="s">
        <v>246</v>
      </c>
      <c r="C35" s="44"/>
      <c r="D35" s="165">
        <f>SUM(E35:F35)</f>
        <v>14000</v>
      </c>
      <c r="E35" s="165">
        <v>14000</v>
      </c>
      <c r="F35" s="165" t="s">
        <v>610</v>
      </c>
      <c r="G35" s="165">
        <f>SUM(H35:I35)</f>
        <v>14000</v>
      </c>
      <c r="H35" s="165">
        <v>14000</v>
      </c>
      <c r="I35" s="165" t="s">
        <v>610</v>
      </c>
      <c r="J35" s="165">
        <f>SUM(K35:L35)</f>
        <v>0</v>
      </c>
      <c r="K35" s="165">
        <v>0</v>
      </c>
      <c r="L35" s="165" t="s">
        <v>610</v>
      </c>
    </row>
    <row r="36" spans="1:12" ht="242.25">
      <c r="A36" s="119">
        <v>1147</v>
      </c>
      <c r="B36" s="155" t="s">
        <v>103</v>
      </c>
      <c r="C36" s="44"/>
      <c r="D36" s="165">
        <f>SUM(E36:F36)</f>
        <v>0</v>
      </c>
      <c r="E36" s="165">
        <v>0</v>
      </c>
      <c r="F36" s="165" t="s">
        <v>610</v>
      </c>
      <c r="G36" s="165">
        <f>SUM(H36:I36)</f>
        <v>0</v>
      </c>
      <c r="H36" s="165">
        <v>0</v>
      </c>
      <c r="I36" s="165" t="s">
        <v>610</v>
      </c>
      <c r="J36" s="165">
        <f>SUM(K36:L36)</f>
        <v>665</v>
      </c>
      <c r="K36" s="165">
        <v>665</v>
      </c>
      <c r="L36" s="165" t="s">
        <v>610</v>
      </c>
    </row>
    <row r="37" spans="1:12" ht="191.25">
      <c r="A37" s="119">
        <v>1148</v>
      </c>
      <c r="B37" s="156" t="s">
        <v>247</v>
      </c>
      <c r="C37" s="44"/>
      <c r="D37" s="165">
        <f>SUM(E37:F37)</f>
        <v>0</v>
      </c>
      <c r="E37" s="165">
        <v>0</v>
      </c>
      <c r="F37" s="165" t="s">
        <v>610</v>
      </c>
      <c r="G37" s="165">
        <f>SUM(H37:I37)</f>
        <v>0</v>
      </c>
      <c r="H37" s="165">
        <v>0</v>
      </c>
      <c r="I37" s="165" t="s">
        <v>610</v>
      </c>
      <c r="J37" s="165">
        <f>SUM(K37:L37)</f>
        <v>853.5</v>
      </c>
      <c r="K37" s="165">
        <v>853.5</v>
      </c>
      <c r="L37" s="165" t="s">
        <v>610</v>
      </c>
    </row>
    <row r="38" spans="1:12" ht="242.25">
      <c r="A38" s="119">
        <v>1149</v>
      </c>
      <c r="B38" s="156" t="s">
        <v>248</v>
      </c>
      <c r="C38" s="44"/>
      <c r="D38" s="165">
        <f>SUM(E38:F38)</f>
        <v>0</v>
      </c>
      <c r="E38" s="165">
        <v>0</v>
      </c>
      <c r="F38" s="165" t="s">
        <v>610</v>
      </c>
      <c r="G38" s="165">
        <f>SUM(H38:I38)</f>
        <v>0</v>
      </c>
      <c r="H38" s="165">
        <v>0</v>
      </c>
      <c r="I38" s="165" t="s">
        <v>610</v>
      </c>
      <c r="J38" s="165">
        <f>SUM(K38:L38)</f>
        <v>0</v>
      </c>
      <c r="K38" s="165">
        <v>0</v>
      </c>
      <c r="L38" s="165" t="s">
        <v>610</v>
      </c>
    </row>
    <row r="39" spans="1:12" ht="51">
      <c r="A39" s="119">
        <v>1150</v>
      </c>
      <c r="B39" s="156" t="s">
        <v>249</v>
      </c>
      <c r="C39" s="44"/>
      <c r="D39" s="165">
        <f>SUM(E39:F39)</f>
        <v>0</v>
      </c>
      <c r="E39" s="165">
        <v>0</v>
      </c>
      <c r="F39" s="165" t="s">
        <v>610</v>
      </c>
      <c r="G39" s="165">
        <f>SUM(H39:I39)</f>
        <v>0</v>
      </c>
      <c r="H39" s="165">
        <v>0</v>
      </c>
      <c r="I39" s="165" t="s">
        <v>610</v>
      </c>
      <c r="J39" s="165">
        <f>SUM(K39:L39)</f>
        <v>0</v>
      </c>
      <c r="K39" s="165">
        <v>0</v>
      </c>
      <c r="L39" s="165" t="s">
        <v>610</v>
      </c>
    </row>
    <row r="40" spans="1:12" ht="204">
      <c r="A40" s="81">
        <v>1150</v>
      </c>
      <c r="B40" s="49" t="s">
        <v>28</v>
      </c>
      <c r="C40" s="50">
        <v>7146</v>
      </c>
      <c r="D40" s="164">
        <f>SUM(D41)</f>
        <v>35200</v>
      </c>
      <c r="E40" s="164">
        <f>SUM(E41)</f>
        <v>35200</v>
      </c>
      <c r="F40" s="163" t="s">
        <v>610</v>
      </c>
      <c r="G40" s="164">
        <f>SUM(G41)</f>
        <v>35200</v>
      </c>
      <c r="H40" s="164">
        <f>SUM(H41)</f>
        <v>35200</v>
      </c>
      <c r="I40" s="163" t="s">
        <v>610</v>
      </c>
      <c r="J40" s="164">
        <f>SUM(J41)</f>
        <v>31545.251000000004</v>
      </c>
      <c r="K40" s="164">
        <f>SUM(K41)</f>
        <v>31545.251000000004</v>
      </c>
      <c r="L40" s="163" t="s">
        <v>610</v>
      </c>
    </row>
    <row r="41" spans="1:12" ht="280.5">
      <c r="A41" s="119">
        <v>1151</v>
      </c>
      <c r="B41" s="160" t="s">
        <v>232</v>
      </c>
      <c r="C41" s="56"/>
      <c r="D41" s="166">
        <f>SUM(D42,D43)</f>
        <v>35200</v>
      </c>
      <c r="E41" s="166">
        <f>SUM(E42,E43)</f>
        <v>35200</v>
      </c>
      <c r="F41" s="166" t="s">
        <v>610</v>
      </c>
      <c r="G41" s="166">
        <f>SUM(G42,G43)</f>
        <v>35200</v>
      </c>
      <c r="H41" s="166">
        <f>SUM(H42,H43)</f>
        <v>35200</v>
      </c>
      <c r="I41" s="166" t="s">
        <v>610</v>
      </c>
      <c r="J41" s="166">
        <f>SUM(J42,J43)</f>
        <v>31545.251000000004</v>
      </c>
      <c r="K41" s="166">
        <f>SUM(K42,K43)</f>
        <v>31545.251000000004</v>
      </c>
      <c r="L41" s="166" t="s">
        <v>610</v>
      </c>
    </row>
    <row r="42" spans="1:12" ht="409.5">
      <c r="A42" s="120">
        <v>1152</v>
      </c>
      <c r="B42" s="69" t="s">
        <v>233</v>
      </c>
      <c r="C42" s="58"/>
      <c r="D42" s="165">
        <f>SUM(E42:F42)</f>
        <v>10100</v>
      </c>
      <c r="E42" s="165">
        <v>10100</v>
      </c>
      <c r="F42" s="167" t="s">
        <v>610</v>
      </c>
      <c r="G42" s="165">
        <f>SUM(H42:I42)</f>
        <v>10100</v>
      </c>
      <c r="H42" s="165">
        <v>10100</v>
      </c>
      <c r="I42" s="167" t="s">
        <v>610</v>
      </c>
      <c r="J42" s="165">
        <f>SUM(K42:L42)</f>
        <v>10751.6</v>
      </c>
      <c r="K42" s="165">
        <v>10751.6</v>
      </c>
      <c r="L42" s="167" t="s">
        <v>610</v>
      </c>
    </row>
    <row r="43" spans="1:12" ht="409.5">
      <c r="A43" s="121">
        <v>1153</v>
      </c>
      <c r="B43" s="155" t="s">
        <v>306</v>
      </c>
      <c r="C43" s="44"/>
      <c r="D43" s="165">
        <f>SUM(E43:F43)</f>
        <v>25100</v>
      </c>
      <c r="E43" s="165">
        <v>25100</v>
      </c>
      <c r="F43" s="165" t="s">
        <v>610</v>
      </c>
      <c r="G43" s="165">
        <f>SUM(H43:I43)</f>
        <v>25100</v>
      </c>
      <c r="H43" s="165">
        <v>25100</v>
      </c>
      <c r="I43" s="165" t="s">
        <v>610</v>
      </c>
      <c r="J43" s="165">
        <f>SUM(K43:L43)</f>
        <v>20793.651</v>
      </c>
      <c r="K43" s="165">
        <v>20793.651</v>
      </c>
      <c r="L43" s="165" t="s">
        <v>610</v>
      </c>
    </row>
    <row r="44" spans="1:12" ht="127.5">
      <c r="A44" s="81">
        <v>1160</v>
      </c>
      <c r="B44" s="49" t="s">
        <v>234</v>
      </c>
      <c r="C44" s="51">
        <v>7161</v>
      </c>
      <c r="D44" s="164">
        <f>SUM(D45,D49)</f>
        <v>0</v>
      </c>
      <c r="E44" s="164">
        <f>SUM(E45,E49)</f>
        <v>0</v>
      </c>
      <c r="F44" s="163" t="s">
        <v>610</v>
      </c>
      <c r="G44" s="164">
        <f>SUM(G45,G49)</f>
        <v>0</v>
      </c>
      <c r="H44" s="164">
        <f>SUM(H45,H49)</f>
        <v>0</v>
      </c>
      <c r="I44" s="163" t="s">
        <v>610</v>
      </c>
      <c r="J44" s="164">
        <f>SUM(J45,J49)</f>
        <v>0</v>
      </c>
      <c r="K44" s="164">
        <f>SUM(K45,K49)</f>
        <v>0</v>
      </c>
      <c r="L44" s="163" t="s">
        <v>610</v>
      </c>
    </row>
    <row r="45" spans="1:12" ht="409.5">
      <c r="A45" s="119">
        <v>1161</v>
      </c>
      <c r="B45" s="160" t="s">
        <v>235</v>
      </c>
      <c r="C45" s="55"/>
      <c r="D45" s="166">
        <f>SUM(D46:D48)</f>
        <v>0</v>
      </c>
      <c r="E45" s="166">
        <f>SUM(E46:E48)</f>
        <v>0</v>
      </c>
      <c r="F45" s="166" t="s">
        <v>610</v>
      </c>
      <c r="G45" s="166">
        <f>SUM(G46:G48)</f>
        <v>0</v>
      </c>
      <c r="H45" s="166">
        <f>SUM(H46:H48)</f>
        <v>0</v>
      </c>
      <c r="I45" s="166" t="s">
        <v>610</v>
      </c>
      <c r="J45" s="166">
        <f>SUM(J46:J48)</f>
        <v>0</v>
      </c>
      <c r="K45" s="166">
        <f>SUM(K46:K48)</f>
        <v>0</v>
      </c>
      <c r="L45" s="166" t="s">
        <v>610</v>
      </c>
    </row>
    <row r="46" spans="1:12" ht="114.75">
      <c r="A46" s="122">
        <v>1162</v>
      </c>
      <c r="B46" s="155" t="s">
        <v>236</v>
      </c>
      <c r="C46" s="44"/>
      <c r="D46" s="165">
        <f>SUM(E46:F46)</f>
        <v>0</v>
      </c>
      <c r="E46" s="165">
        <v>0</v>
      </c>
      <c r="F46" s="165" t="s">
        <v>610</v>
      </c>
      <c r="G46" s="165">
        <f>SUM(H46:I46)</f>
        <v>0</v>
      </c>
      <c r="H46" s="165">
        <v>0</v>
      </c>
      <c r="I46" s="165" t="s">
        <v>610</v>
      </c>
      <c r="J46" s="165">
        <f>SUM(K46:L46)</f>
        <v>0</v>
      </c>
      <c r="K46" s="165">
        <v>0</v>
      </c>
      <c r="L46" s="165" t="s">
        <v>610</v>
      </c>
    </row>
    <row r="47" spans="1:12" ht="51">
      <c r="A47" s="122">
        <v>1163</v>
      </c>
      <c r="B47" s="59" t="s">
        <v>29</v>
      </c>
      <c r="C47" s="44"/>
      <c r="D47" s="165">
        <f>SUM(E47:F47)</f>
        <v>0</v>
      </c>
      <c r="E47" s="165">
        <v>0</v>
      </c>
      <c r="F47" s="165" t="s">
        <v>610</v>
      </c>
      <c r="G47" s="165">
        <f>SUM(H47:I47)</f>
        <v>0</v>
      </c>
      <c r="H47" s="165">
        <v>0</v>
      </c>
      <c r="I47" s="165" t="s">
        <v>610</v>
      </c>
      <c r="J47" s="165">
        <f>SUM(K47:L47)</f>
        <v>0</v>
      </c>
      <c r="K47" s="165">
        <v>0</v>
      </c>
      <c r="L47" s="165" t="s">
        <v>610</v>
      </c>
    </row>
    <row r="48" spans="1:12" ht="409.5">
      <c r="A48" s="122">
        <v>1164</v>
      </c>
      <c r="B48" s="59" t="s">
        <v>268</v>
      </c>
      <c r="C48" s="44"/>
      <c r="D48" s="165">
        <f>SUM(E48:F48)</f>
        <v>0</v>
      </c>
      <c r="E48" s="165">
        <v>0</v>
      </c>
      <c r="F48" s="165" t="s">
        <v>610</v>
      </c>
      <c r="G48" s="165">
        <f>SUM(H48:I48)</f>
        <v>0</v>
      </c>
      <c r="H48" s="165">
        <v>0</v>
      </c>
      <c r="I48" s="165" t="s">
        <v>610</v>
      </c>
      <c r="J48" s="165">
        <f>SUM(K48:L48)</f>
        <v>0</v>
      </c>
      <c r="K48" s="165">
        <v>0</v>
      </c>
      <c r="L48" s="165" t="s">
        <v>610</v>
      </c>
    </row>
    <row r="49" spans="1:12" ht="409.5">
      <c r="A49" s="122">
        <v>1165</v>
      </c>
      <c r="B49" s="160" t="s">
        <v>86</v>
      </c>
      <c r="C49" s="44"/>
      <c r="D49" s="165">
        <f>SUM(E49:F49)</f>
        <v>0</v>
      </c>
      <c r="E49" s="166">
        <v>0</v>
      </c>
      <c r="F49" s="165" t="s">
        <v>610</v>
      </c>
      <c r="G49" s="165">
        <f>SUM(H49:I49)</f>
        <v>0</v>
      </c>
      <c r="H49" s="166">
        <v>0</v>
      </c>
      <c r="I49" s="165" t="s">
        <v>610</v>
      </c>
      <c r="J49" s="165">
        <f>SUM(K49:L49)</f>
        <v>0</v>
      </c>
      <c r="K49" s="166">
        <v>0</v>
      </c>
      <c r="L49" s="165" t="s">
        <v>610</v>
      </c>
    </row>
    <row r="50" spans="1:12" ht="242.25">
      <c r="A50" s="81">
        <v>1200</v>
      </c>
      <c r="B50" s="49" t="s">
        <v>255</v>
      </c>
      <c r="C50" s="51">
        <v>7300</v>
      </c>
      <c r="D50" s="164">
        <f aca="true" t="shared" si="4" ref="D50:L50">SUM(D51,D53,D55,D57,D59,D66)</f>
        <v>1873445.0002000001</v>
      </c>
      <c r="E50" s="164">
        <f t="shared" si="4"/>
        <v>1873445.0001</v>
      </c>
      <c r="F50" s="164">
        <f t="shared" si="4"/>
        <v>0.0001</v>
      </c>
      <c r="G50" s="164">
        <f t="shared" si="4"/>
        <v>1958885.1002</v>
      </c>
      <c r="H50" s="164">
        <f t="shared" si="4"/>
        <v>1951385.1001</v>
      </c>
      <c r="I50" s="164">
        <f t="shared" si="4"/>
        <v>7500.0001</v>
      </c>
      <c r="J50" s="164">
        <f t="shared" si="4"/>
        <v>1958876.6400000001</v>
      </c>
      <c r="K50" s="164">
        <f t="shared" si="4"/>
        <v>1951385.1</v>
      </c>
      <c r="L50" s="164">
        <f t="shared" si="4"/>
        <v>7491.54</v>
      </c>
    </row>
    <row r="51" spans="1:12" ht="344.25">
      <c r="A51" s="81">
        <v>1210</v>
      </c>
      <c r="B51" s="49" t="s">
        <v>237</v>
      </c>
      <c r="C51" s="50">
        <v>7311</v>
      </c>
      <c r="D51" s="168">
        <f>SUM(D52)</f>
        <v>0</v>
      </c>
      <c r="E51" s="168">
        <f>SUM(E52)</f>
        <v>0</v>
      </c>
      <c r="F51" s="163" t="s">
        <v>610</v>
      </c>
      <c r="G51" s="168">
        <f>SUM(G52)</f>
        <v>0</v>
      </c>
      <c r="H51" s="168">
        <f>SUM(H52)</f>
        <v>0</v>
      </c>
      <c r="I51" s="163" t="s">
        <v>610</v>
      </c>
      <c r="J51" s="168">
        <f>SUM(J52)</f>
        <v>0</v>
      </c>
      <c r="K51" s="168">
        <f>SUM(K52)</f>
        <v>0</v>
      </c>
      <c r="L51" s="163" t="s">
        <v>610</v>
      </c>
    </row>
    <row r="52" spans="1:12" ht="409.5">
      <c r="A52" s="80">
        <v>1211</v>
      </c>
      <c r="B52" s="160" t="s">
        <v>238</v>
      </c>
      <c r="C52" s="61"/>
      <c r="D52" s="165">
        <f>SUM(E52:F52)</f>
        <v>0</v>
      </c>
      <c r="E52" s="165">
        <v>0</v>
      </c>
      <c r="F52" s="165" t="s">
        <v>610</v>
      </c>
      <c r="G52" s="165">
        <f>SUM(H52:I52)</f>
        <v>0</v>
      </c>
      <c r="H52" s="165">
        <v>0</v>
      </c>
      <c r="I52" s="165" t="s">
        <v>610</v>
      </c>
      <c r="J52" s="165">
        <f>SUM(K52:L52)</f>
        <v>0</v>
      </c>
      <c r="K52" s="165">
        <v>0</v>
      </c>
      <c r="L52" s="165" t="s">
        <v>610</v>
      </c>
    </row>
    <row r="53" spans="1:12" ht="191.25">
      <c r="A53" s="81">
        <v>1220</v>
      </c>
      <c r="B53" s="49" t="s">
        <v>30</v>
      </c>
      <c r="C53" s="68">
        <v>7312</v>
      </c>
      <c r="D53" s="168">
        <f>SUM(D54)</f>
        <v>0</v>
      </c>
      <c r="E53" s="163" t="s">
        <v>610</v>
      </c>
      <c r="F53" s="168">
        <f>SUM(F54)</f>
        <v>0</v>
      </c>
      <c r="G53" s="168">
        <f>SUM(G54)</f>
        <v>0</v>
      </c>
      <c r="H53" s="163" t="s">
        <v>610</v>
      </c>
      <c r="I53" s="168">
        <f>SUM(I54)</f>
        <v>0</v>
      </c>
      <c r="J53" s="168">
        <f>SUM(J54)</f>
        <v>0</v>
      </c>
      <c r="K53" s="163" t="s">
        <v>610</v>
      </c>
      <c r="L53" s="168">
        <f>SUM(L54)</f>
        <v>0</v>
      </c>
    </row>
    <row r="54" spans="1:12" ht="409.5">
      <c r="A54" s="121">
        <v>1221</v>
      </c>
      <c r="B54" s="160" t="s">
        <v>239</v>
      </c>
      <c r="C54" s="61"/>
      <c r="D54" s="165">
        <f>SUM(E54:F54)</f>
        <v>0</v>
      </c>
      <c r="E54" s="165" t="s">
        <v>610</v>
      </c>
      <c r="F54" s="165">
        <v>0</v>
      </c>
      <c r="G54" s="165">
        <f>SUM(H54:I54)</f>
        <v>0</v>
      </c>
      <c r="H54" s="165" t="s">
        <v>610</v>
      </c>
      <c r="I54" s="165">
        <v>0</v>
      </c>
      <c r="J54" s="165">
        <f>SUM(K54:L54)</f>
        <v>0</v>
      </c>
      <c r="K54" s="165" t="s">
        <v>610</v>
      </c>
      <c r="L54" s="165">
        <v>0</v>
      </c>
    </row>
    <row r="55" spans="1:12" ht="229.5">
      <c r="A55" s="81">
        <v>1230</v>
      </c>
      <c r="B55" s="49" t="s">
        <v>31</v>
      </c>
      <c r="C55" s="68">
        <v>7321</v>
      </c>
      <c r="D55" s="168">
        <f>SUM(D56)</f>
        <v>0</v>
      </c>
      <c r="E55" s="168">
        <f>SUM(E56)</f>
        <v>0</v>
      </c>
      <c r="F55" s="163" t="s">
        <v>610</v>
      </c>
      <c r="G55" s="168">
        <f>SUM(G56)</f>
        <v>0</v>
      </c>
      <c r="H55" s="168">
        <f>SUM(H56)</f>
        <v>0</v>
      </c>
      <c r="I55" s="163" t="s">
        <v>610</v>
      </c>
      <c r="J55" s="168">
        <f>SUM(J56)</f>
        <v>0</v>
      </c>
      <c r="K55" s="168">
        <f>SUM(K56)</f>
        <v>0</v>
      </c>
      <c r="L55" s="163" t="s">
        <v>610</v>
      </c>
    </row>
    <row r="56" spans="1:12" ht="409.5">
      <c r="A56" s="80">
        <v>1231</v>
      </c>
      <c r="B56" s="158" t="s">
        <v>240</v>
      </c>
      <c r="C56" s="61"/>
      <c r="D56" s="165">
        <f>SUM(E56:F56)</f>
        <v>0</v>
      </c>
      <c r="E56" s="165">
        <v>0</v>
      </c>
      <c r="F56" s="165" t="s">
        <v>610</v>
      </c>
      <c r="G56" s="165">
        <f>SUM(H56:I56)</f>
        <v>0</v>
      </c>
      <c r="H56" s="165">
        <v>0</v>
      </c>
      <c r="I56" s="165" t="s">
        <v>610</v>
      </c>
      <c r="J56" s="165">
        <f>SUM(K56:L56)</f>
        <v>0</v>
      </c>
      <c r="K56" s="165">
        <v>0</v>
      </c>
      <c r="L56" s="165" t="s">
        <v>610</v>
      </c>
    </row>
    <row r="57" spans="1:12" ht="229.5">
      <c r="A57" s="153">
        <v>1240</v>
      </c>
      <c r="B57" s="62" t="s">
        <v>32</v>
      </c>
      <c r="C57" s="154">
        <v>7322</v>
      </c>
      <c r="D57" s="168">
        <f>SUM(D58)</f>
        <v>0</v>
      </c>
      <c r="E57" s="168" t="s">
        <v>610</v>
      </c>
      <c r="F57" s="168">
        <f>SUM(F58)</f>
        <v>0</v>
      </c>
      <c r="G57" s="168">
        <f>SUM(G58)</f>
        <v>0</v>
      </c>
      <c r="H57" s="168" t="s">
        <v>610</v>
      </c>
      <c r="I57" s="168">
        <f>SUM(I58)</f>
        <v>0</v>
      </c>
      <c r="J57" s="168">
        <f>SUM(J58)</f>
        <v>0</v>
      </c>
      <c r="K57" s="168" t="s">
        <v>610</v>
      </c>
      <c r="L57" s="168">
        <f>SUM(L58)</f>
        <v>0</v>
      </c>
    </row>
    <row r="58" spans="1:12" ht="409.5">
      <c r="A58" s="80">
        <v>1241</v>
      </c>
      <c r="B58" s="158" t="s">
        <v>241</v>
      </c>
      <c r="C58" s="61"/>
      <c r="D58" s="165">
        <f>SUM(E58:F58)</f>
        <v>0</v>
      </c>
      <c r="E58" s="165" t="s">
        <v>610</v>
      </c>
      <c r="F58" s="165">
        <v>0</v>
      </c>
      <c r="G58" s="165">
        <f>SUM(H58:I58)</f>
        <v>0</v>
      </c>
      <c r="H58" s="165" t="s">
        <v>610</v>
      </c>
      <c r="I58" s="165">
        <v>0</v>
      </c>
      <c r="J58" s="165">
        <f>SUM(K58:L58)</f>
        <v>0</v>
      </c>
      <c r="K58" s="165" t="s">
        <v>610</v>
      </c>
      <c r="L58" s="165">
        <v>0</v>
      </c>
    </row>
    <row r="59" spans="1:12" ht="357">
      <c r="A59" s="153">
        <v>1250</v>
      </c>
      <c r="B59" s="62" t="s">
        <v>242</v>
      </c>
      <c r="C59" s="63">
        <v>7331</v>
      </c>
      <c r="D59" s="169">
        <f>SUM(D60,D61,D64,D65)</f>
        <v>1873445.0001</v>
      </c>
      <c r="E59" s="169">
        <f>SUM(E60,E61,E64,E65)</f>
        <v>1873445.0001</v>
      </c>
      <c r="F59" s="168" t="s">
        <v>610</v>
      </c>
      <c r="G59" s="169">
        <f>SUM(G60,G61,G64,G65)</f>
        <v>1951385.1001</v>
      </c>
      <c r="H59" s="169">
        <f>SUM(H60,H61,H64,H65)</f>
        <v>1951385.1001</v>
      </c>
      <c r="I59" s="168" t="s">
        <v>610</v>
      </c>
      <c r="J59" s="169">
        <f>SUM(J60,J61,J64,J65)</f>
        <v>1951385.1</v>
      </c>
      <c r="K59" s="169">
        <f>SUM(K60,K61,K64,K65)</f>
        <v>1951385.1</v>
      </c>
      <c r="L59" s="168" t="s">
        <v>610</v>
      </c>
    </row>
    <row r="60" spans="1:12" ht="255">
      <c r="A60" s="80">
        <v>1251</v>
      </c>
      <c r="B60" s="158" t="s">
        <v>243</v>
      </c>
      <c r="C60" s="44"/>
      <c r="D60" s="165">
        <f>SUM(E60:F60)</f>
        <v>1873445</v>
      </c>
      <c r="E60" s="165">
        <v>1873445</v>
      </c>
      <c r="F60" s="165" t="s">
        <v>610</v>
      </c>
      <c r="G60" s="165">
        <f aca="true" t="shared" si="5" ref="G60:G65">SUM(H60:I60)</f>
        <v>1873445</v>
      </c>
      <c r="H60" s="165">
        <v>1873445</v>
      </c>
      <c r="I60" s="165" t="s">
        <v>610</v>
      </c>
      <c r="J60" s="165">
        <f aca="true" t="shared" si="6" ref="J60:J65">SUM(K60:L60)</f>
        <v>1873445</v>
      </c>
      <c r="K60" s="165">
        <v>1873445</v>
      </c>
      <c r="L60" s="165" t="s">
        <v>610</v>
      </c>
    </row>
    <row r="61" spans="1:12" ht="153">
      <c r="A61" s="80">
        <v>1254</v>
      </c>
      <c r="B61" s="158" t="s">
        <v>269</v>
      </c>
      <c r="C61" s="61"/>
      <c r="D61" s="165">
        <f>SUM(D62:D63)</f>
        <v>0</v>
      </c>
      <c r="E61" s="165">
        <f>SUM(E62:E63)</f>
        <v>0</v>
      </c>
      <c r="F61" s="165" t="s">
        <v>610</v>
      </c>
      <c r="G61" s="165">
        <f>SUM(G62:G63)</f>
        <v>0</v>
      </c>
      <c r="H61" s="165">
        <f>SUM(H62:H63)</f>
        <v>0</v>
      </c>
      <c r="I61" s="165" t="s">
        <v>610</v>
      </c>
      <c r="J61" s="165">
        <f>SUM(J62:J63)</f>
        <v>0</v>
      </c>
      <c r="K61" s="165">
        <f>SUM(K62:K63)</f>
        <v>0</v>
      </c>
      <c r="L61" s="165" t="s">
        <v>610</v>
      </c>
    </row>
    <row r="62" spans="1:12" ht="409.5">
      <c r="A62" s="80">
        <v>1255</v>
      </c>
      <c r="B62" s="155" t="s">
        <v>244</v>
      </c>
      <c r="C62" s="44"/>
      <c r="D62" s="165">
        <f>SUM(E62:F62)</f>
        <v>0</v>
      </c>
      <c r="E62" s="165">
        <v>0</v>
      </c>
      <c r="F62" s="165" t="s">
        <v>610</v>
      </c>
      <c r="G62" s="165">
        <f t="shared" si="5"/>
        <v>0</v>
      </c>
      <c r="H62" s="165">
        <v>0</v>
      </c>
      <c r="I62" s="165" t="s">
        <v>610</v>
      </c>
      <c r="J62" s="165">
        <f t="shared" si="6"/>
        <v>0</v>
      </c>
      <c r="K62" s="165">
        <v>0</v>
      </c>
      <c r="L62" s="165" t="s">
        <v>610</v>
      </c>
    </row>
    <row r="63" spans="1:12" ht="114.75">
      <c r="A63" s="80">
        <v>1256</v>
      </c>
      <c r="B63" s="60" t="s">
        <v>312</v>
      </c>
      <c r="C63" s="44"/>
      <c r="D63" s="165">
        <f>SUM(E63:F63)</f>
        <v>0</v>
      </c>
      <c r="E63" s="165">
        <v>0</v>
      </c>
      <c r="F63" s="165" t="s">
        <v>610</v>
      </c>
      <c r="G63" s="165">
        <f t="shared" si="5"/>
        <v>0</v>
      </c>
      <c r="H63" s="165">
        <v>0</v>
      </c>
      <c r="I63" s="165" t="s">
        <v>610</v>
      </c>
      <c r="J63" s="165">
        <f t="shared" si="6"/>
        <v>0</v>
      </c>
      <c r="K63" s="165">
        <v>0</v>
      </c>
      <c r="L63" s="165" t="s">
        <v>610</v>
      </c>
    </row>
    <row r="64" spans="1:12" ht="153">
      <c r="A64" s="80">
        <v>1257</v>
      </c>
      <c r="B64" s="158" t="s">
        <v>520</v>
      </c>
      <c r="C64" s="61"/>
      <c r="D64" s="165">
        <f>SUM(E64:F64)</f>
        <v>0.0001</v>
      </c>
      <c r="E64" s="165">
        <v>0.0001</v>
      </c>
      <c r="F64" s="165" t="s">
        <v>610</v>
      </c>
      <c r="G64" s="165">
        <f t="shared" si="5"/>
        <v>77940.1001</v>
      </c>
      <c r="H64" s="165">
        <v>77940.1001</v>
      </c>
      <c r="I64" s="165" t="s">
        <v>610</v>
      </c>
      <c r="J64" s="165">
        <f t="shared" si="6"/>
        <v>77940.1</v>
      </c>
      <c r="K64" s="165">
        <v>77940.1</v>
      </c>
      <c r="L64" s="165" t="s">
        <v>610</v>
      </c>
    </row>
    <row r="65" spans="1:12" ht="255">
      <c r="A65" s="80">
        <v>1258</v>
      </c>
      <c r="B65" s="158" t="s">
        <v>726</v>
      </c>
      <c r="C65" s="61"/>
      <c r="D65" s="165">
        <f>SUM(E65:F65)</f>
        <v>0</v>
      </c>
      <c r="E65" s="165">
        <v>0</v>
      </c>
      <c r="F65" s="165" t="s">
        <v>610</v>
      </c>
      <c r="G65" s="165">
        <f t="shared" si="5"/>
        <v>0</v>
      </c>
      <c r="H65" s="165">
        <v>0</v>
      </c>
      <c r="I65" s="165" t="s">
        <v>610</v>
      </c>
      <c r="J65" s="165">
        <f t="shared" si="6"/>
        <v>0</v>
      </c>
      <c r="K65" s="165">
        <v>0</v>
      </c>
      <c r="L65" s="165" t="s">
        <v>610</v>
      </c>
    </row>
    <row r="66" spans="1:12" ht="267.75">
      <c r="A66" s="153">
        <v>1260</v>
      </c>
      <c r="B66" s="62" t="s">
        <v>250</v>
      </c>
      <c r="C66" s="63">
        <v>7332</v>
      </c>
      <c r="D66" s="164">
        <f>SUM(D67:D68)</f>
        <v>0.0001</v>
      </c>
      <c r="E66" s="168" t="s">
        <v>610</v>
      </c>
      <c r="F66" s="164">
        <f>SUM(F67:F68)</f>
        <v>0.0001</v>
      </c>
      <c r="G66" s="164">
        <f>SUM(G67:G68)</f>
        <v>7500.0001</v>
      </c>
      <c r="H66" s="168" t="s">
        <v>610</v>
      </c>
      <c r="I66" s="164">
        <f>SUM(I67:I68)</f>
        <v>7500.0001</v>
      </c>
      <c r="J66" s="164">
        <f>SUM(J67:J68)</f>
        <v>7491.54</v>
      </c>
      <c r="K66" s="168" t="s">
        <v>610</v>
      </c>
      <c r="L66" s="164">
        <f>SUM(L67:L68)</f>
        <v>7491.54</v>
      </c>
    </row>
    <row r="67" spans="1:12" ht="369.75">
      <c r="A67" s="80">
        <v>1261</v>
      </c>
      <c r="B67" s="158" t="s">
        <v>251</v>
      </c>
      <c r="C67" s="61"/>
      <c r="D67" s="165">
        <f>SUM(E67:F67)</f>
        <v>0.0001</v>
      </c>
      <c r="E67" s="165" t="s">
        <v>610</v>
      </c>
      <c r="F67" s="165">
        <v>0.0001</v>
      </c>
      <c r="G67" s="165">
        <f>SUM(H67:I67)</f>
        <v>7500.0001</v>
      </c>
      <c r="H67" s="165" t="s">
        <v>610</v>
      </c>
      <c r="I67" s="165">
        <v>7500.0001</v>
      </c>
      <c r="J67" s="165">
        <f>SUM(K67:L67)</f>
        <v>7491.54</v>
      </c>
      <c r="K67" s="165" t="s">
        <v>610</v>
      </c>
      <c r="L67" s="165">
        <v>7491.54</v>
      </c>
    </row>
    <row r="68" spans="1:12" ht="242.25">
      <c r="A68" s="80">
        <v>1262</v>
      </c>
      <c r="B68" s="158" t="s">
        <v>727</v>
      </c>
      <c r="C68" s="61"/>
      <c r="D68" s="165">
        <f>SUM(E68:F68)</f>
        <v>0</v>
      </c>
      <c r="E68" s="165" t="s">
        <v>610</v>
      </c>
      <c r="F68" s="165">
        <v>0</v>
      </c>
      <c r="G68" s="165">
        <f>SUM(H68:I68)</f>
        <v>0</v>
      </c>
      <c r="H68" s="165" t="s">
        <v>610</v>
      </c>
      <c r="I68" s="165">
        <v>0</v>
      </c>
      <c r="J68" s="165">
        <f>SUM(K68:L68)</f>
        <v>0</v>
      </c>
      <c r="K68" s="165" t="s">
        <v>610</v>
      </c>
      <c r="L68" s="165">
        <v>0</v>
      </c>
    </row>
    <row r="69" spans="1:12" ht="318.75">
      <c r="A69" s="157" t="s">
        <v>606</v>
      </c>
      <c r="B69" s="62" t="s">
        <v>254</v>
      </c>
      <c r="C69" s="63">
        <v>7400</v>
      </c>
      <c r="D69" s="164">
        <f aca="true" t="shared" si="7" ref="D69:L69">SUM(D70,D72,D74,D79,D83,D86,D89,D92,D95)</f>
        <v>468257.7</v>
      </c>
      <c r="E69" s="164">
        <f t="shared" si="7"/>
        <v>468257.7</v>
      </c>
      <c r="F69" s="164">
        <f t="shared" si="7"/>
        <v>215100</v>
      </c>
      <c r="G69" s="164">
        <f t="shared" si="7"/>
        <v>435721.5</v>
      </c>
      <c r="H69" s="164">
        <f t="shared" si="7"/>
        <v>435721.5</v>
      </c>
      <c r="I69" s="164">
        <f t="shared" si="7"/>
        <v>215100</v>
      </c>
      <c r="J69" s="164">
        <f t="shared" si="7"/>
        <v>443060.4437</v>
      </c>
      <c r="K69" s="164">
        <f t="shared" si="7"/>
        <v>443060.4437</v>
      </c>
      <c r="L69" s="164">
        <f t="shared" si="7"/>
        <v>215100</v>
      </c>
    </row>
    <row r="70" spans="1:12" ht="191.25">
      <c r="A70" s="157" t="s">
        <v>420</v>
      </c>
      <c r="B70" s="62" t="s">
        <v>252</v>
      </c>
      <c r="C70" s="63">
        <v>7411</v>
      </c>
      <c r="D70" s="164">
        <f>SUM(D71)</f>
        <v>0</v>
      </c>
      <c r="E70" s="168" t="s">
        <v>610</v>
      </c>
      <c r="F70" s="164">
        <f>SUM(F71)</f>
        <v>0</v>
      </c>
      <c r="G70" s="164">
        <f>SUM(G71)</f>
        <v>0</v>
      </c>
      <c r="H70" s="168" t="s">
        <v>610</v>
      </c>
      <c r="I70" s="164">
        <f>SUM(I71)</f>
        <v>0</v>
      </c>
      <c r="J70" s="164">
        <f>SUM(J71)</f>
        <v>0</v>
      </c>
      <c r="K70" s="168" t="s">
        <v>610</v>
      </c>
      <c r="L70" s="164">
        <f>SUM(L71)</f>
        <v>0</v>
      </c>
    </row>
    <row r="71" spans="1:12" ht="409.5">
      <c r="A71" s="53" t="s">
        <v>53</v>
      </c>
      <c r="B71" s="158" t="s">
        <v>256</v>
      </c>
      <c r="C71" s="61"/>
      <c r="D71" s="165">
        <f aca="true" t="shared" si="8" ref="D71:D78">SUM(E71:F71)</f>
        <v>0</v>
      </c>
      <c r="E71" s="165" t="s">
        <v>610</v>
      </c>
      <c r="F71" s="165">
        <v>0</v>
      </c>
      <c r="G71" s="165">
        <f>SUM(H71:I71)</f>
        <v>0</v>
      </c>
      <c r="H71" s="165" t="s">
        <v>610</v>
      </c>
      <c r="I71" s="165">
        <v>0</v>
      </c>
      <c r="J71" s="165">
        <f>SUM(K71:L71)</f>
        <v>0</v>
      </c>
      <c r="K71" s="165" t="s">
        <v>610</v>
      </c>
      <c r="L71" s="165">
        <v>0</v>
      </c>
    </row>
    <row r="72" spans="1:12" ht="51">
      <c r="A72" s="157" t="s">
        <v>54</v>
      </c>
      <c r="B72" s="62" t="s">
        <v>33</v>
      </c>
      <c r="C72" s="63">
        <v>7412</v>
      </c>
      <c r="D72" s="164">
        <f>SUM(D73)</f>
        <v>0</v>
      </c>
      <c r="E72" s="164">
        <f>SUM(E73)</f>
        <v>0</v>
      </c>
      <c r="F72" s="168" t="s">
        <v>610</v>
      </c>
      <c r="G72" s="164">
        <f>SUM(G73)</f>
        <v>0</v>
      </c>
      <c r="H72" s="164">
        <f>SUM(H73)</f>
        <v>0</v>
      </c>
      <c r="I72" s="168" t="s">
        <v>610</v>
      </c>
      <c r="J72" s="164">
        <f>SUM(J73)</f>
        <v>0</v>
      </c>
      <c r="K72" s="164">
        <f>SUM(K73)</f>
        <v>0</v>
      </c>
      <c r="L72" s="168" t="s">
        <v>610</v>
      </c>
    </row>
    <row r="73" spans="1:12" ht="382.5">
      <c r="A73" s="53" t="s">
        <v>55</v>
      </c>
      <c r="B73" s="158" t="s">
        <v>257</v>
      </c>
      <c r="C73" s="61"/>
      <c r="D73" s="165">
        <f t="shared" si="8"/>
        <v>0</v>
      </c>
      <c r="E73" s="165">
        <v>0</v>
      </c>
      <c r="F73" s="165" t="s">
        <v>610</v>
      </c>
      <c r="G73" s="165">
        <f>SUM(H73:I73)</f>
        <v>0</v>
      </c>
      <c r="H73" s="165">
        <v>0</v>
      </c>
      <c r="I73" s="165" t="s">
        <v>610</v>
      </c>
      <c r="J73" s="165">
        <f>SUM(K73:L73)</f>
        <v>0</v>
      </c>
      <c r="K73" s="165">
        <v>0</v>
      </c>
      <c r="L73" s="165" t="s">
        <v>610</v>
      </c>
    </row>
    <row r="74" spans="1:12" ht="191.25">
      <c r="A74" s="157" t="s">
        <v>56</v>
      </c>
      <c r="B74" s="62" t="s">
        <v>297</v>
      </c>
      <c r="C74" s="63">
        <v>7415</v>
      </c>
      <c r="D74" s="164">
        <f>SUM(D75:D78)</f>
        <v>136746.3</v>
      </c>
      <c r="E74" s="164">
        <f>SUM(E75:E78)</f>
        <v>136746.3</v>
      </c>
      <c r="F74" s="168" t="s">
        <v>610</v>
      </c>
      <c r="G74" s="164">
        <f>SUM(G75:G78)</f>
        <v>133092</v>
      </c>
      <c r="H74" s="164">
        <f>SUM(H75:H78)</f>
        <v>133092</v>
      </c>
      <c r="I74" s="168" t="s">
        <v>610</v>
      </c>
      <c r="J74" s="164">
        <f>SUM(J75:J78)</f>
        <v>127312.8037</v>
      </c>
      <c r="K74" s="164">
        <f>SUM(K75:K78)</f>
        <v>127312.8037</v>
      </c>
      <c r="L74" s="168" t="s">
        <v>610</v>
      </c>
    </row>
    <row r="75" spans="1:12" ht="293.25">
      <c r="A75" s="53" t="s">
        <v>57</v>
      </c>
      <c r="B75" s="158" t="s">
        <v>258</v>
      </c>
      <c r="C75" s="61"/>
      <c r="D75" s="165">
        <f t="shared" si="8"/>
        <v>125122.8</v>
      </c>
      <c r="E75" s="165">
        <v>125122.8</v>
      </c>
      <c r="F75" s="165" t="s">
        <v>610</v>
      </c>
      <c r="G75" s="165">
        <f>SUM(H75:I75)</f>
        <v>121468.5</v>
      </c>
      <c r="H75" s="165">
        <v>121468.5</v>
      </c>
      <c r="I75" s="165" t="s">
        <v>610</v>
      </c>
      <c r="J75" s="165">
        <f>SUM(K75:L75)</f>
        <v>111965.459</v>
      </c>
      <c r="K75" s="165">
        <v>111965.459</v>
      </c>
      <c r="L75" s="165" t="s">
        <v>610</v>
      </c>
    </row>
    <row r="76" spans="1:12" ht="229.5">
      <c r="A76" s="53" t="s">
        <v>58</v>
      </c>
      <c r="B76" s="158" t="s">
        <v>313</v>
      </c>
      <c r="C76" s="61"/>
      <c r="D76" s="165">
        <f t="shared" si="8"/>
        <v>0</v>
      </c>
      <c r="E76" s="165">
        <v>0</v>
      </c>
      <c r="F76" s="165" t="s">
        <v>610</v>
      </c>
      <c r="G76" s="165">
        <f>SUM(H76:I76)</f>
        <v>0</v>
      </c>
      <c r="H76" s="165">
        <v>0</v>
      </c>
      <c r="I76" s="165" t="s">
        <v>610</v>
      </c>
      <c r="J76" s="165">
        <f>SUM(K76:L76)</f>
        <v>0</v>
      </c>
      <c r="K76" s="165">
        <v>0</v>
      </c>
      <c r="L76" s="165" t="s">
        <v>610</v>
      </c>
    </row>
    <row r="77" spans="1:12" ht="357">
      <c r="A77" s="53" t="s">
        <v>59</v>
      </c>
      <c r="B77" s="158" t="s">
        <v>34</v>
      </c>
      <c r="C77" s="61"/>
      <c r="D77" s="165">
        <f t="shared" si="8"/>
        <v>0</v>
      </c>
      <c r="E77" s="165">
        <v>0</v>
      </c>
      <c r="F77" s="165" t="s">
        <v>610</v>
      </c>
      <c r="G77" s="165">
        <f>SUM(H77:I77)</f>
        <v>0</v>
      </c>
      <c r="H77" s="165">
        <v>0</v>
      </c>
      <c r="I77" s="165" t="s">
        <v>610</v>
      </c>
      <c r="J77" s="165">
        <f>SUM(K77:L77)</f>
        <v>0</v>
      </c>
      <c r="K77" s="165">
        <v>0</v>
      </c>
      <c r="L77" s="165" t="s">
        <v>610</v>
      </c>
    </row>
    <row r="78" spans="1:12" ht="76.5">
      <c r="A78" s="46" t="s">
        <v>729</v>
      </c>
      <c r="B78" s="158" t="s">
        <v>35</v>
      </c>
      <c r="C78" s="61"/>
      <c r="D78" s="165">
        <f t="shared" si="8"/>
        <v>11623.5</v>
      </c>
      <c r="E78" s="165">
        <v>11623.5</v>
      </c>
      <c r="F78" s="165" t="s">
        <v>610</v>
      </c>
      <c r="G78" s="165">
        <f>SUM(H78:I78)</f>
        <v>11623.5</v>
      </c>
      <c r="H78" s="165">
        <v>11623.5</v>
      </c>
      <c r="I78" s="165" t="s">
        <v>610</v>
      </c>
      <c r="J78" s="165">
        <f>SUM(K78:L78)</f>
        <v>15347.3447</v>
      </c>
      <c r="K78" s="165">
        <v>15347.3447</v>
      </c>
      <c r="L78" s="165" t="s">
        <v>610</v>
      </c>
    </row>
    <row r="79" spans="1:12" ht="293.25">
      <c r="A79" s="157" t="s">
        <v>730</v>
      </c>
      <c r="B79" s="62" t="s">
        <v>270</v>
      </c>
      <c r="C79" s="63">
        <v>7421</v>
      </c>
      <c r="D79" s="164">
        <f>SUM(D80:D82)</f>
        <v>93522.7</v>
      </c>
      <c r="E79" s="164">
        <f>SUM(E80:E82)</f>
        <v>93522.7</v>
      </c>
      <c r="F79" s="168" t="s">
        <v>610</v>
      </c>
      <c r="G79" s="164">
        <f>SUM(G80:G82)</f>
        <v>84460.8</v>
      </c>
      <c r="H79" s="164">
        <f>SUM(H80:H82)</f>
        <v>84460.8</v>
      </c>
      <c r="I79" s="168" t="s">
        <v>610</v>
      </c>
      <c r="J79" s="164">
        <f>SUM(J80:J82)</f>
        <v>83858.66399999999</v>
      </c>
      <c r="K79" s="164">
        <f>SUM(K80:K82)</f>
        <v>83858.66399999999</v>
      </c>
      <c r="L79" s="168" t="s">
        <v>610</v>
      </c>
    </row>
    <row r="80" spans="1:12" ht="409.5">
      <c r="A80" s="53" t="s">
        <v>731</v>
      </c>
      <c r="B80" s="158" t="s">
        <v>259</v>
      </c>
      <c r="C80" s="61"/>
      <c r="D80" s="165">
        <f>SUM(E80:F80)</f>
        <v>0</v>
      </c>
      <c r="E80" s="165">
        <v>0</v>
      </c>
      <c r="F80" s="165" t="s">
        <v>610</v>
      </c>
      <c r="G80" s="165">
        <f>SUM(H80:I80)</f>
        <v>0</v>
      </c>
      <c r="H80" s="165">
        <v>0</v>
      </c>
      <c r="I80" s="165" t="s">
        <v>610</v>
      </c>
      <c r="J80" s="165">
        <f>SUM(K80:L80)</f>
        <v>0</v>
      </c>
      <c r="K80" s="165">
        <v>0</v>
      </c>
      <c r="L80" s="165" t="s">
        <v>610</v>
      </c>
    </row>
    <row r="81" spans="1:12" ht="369.75">
      <c r="A81" s="53" t="s">
        <v>521</v>
      </c>
      <c r="B81" s="158" t="s">
        <v>314</v>
      </c>
      <c r="C81" s="44"/>
      <c r="D81" s="165">
        <f>SUM(E81:F81)</f>
        <v>33297.7</v>
      </c>
      <c r="E81" s="165">
        <v>33297.7</v>
      </c>
      <c r="F81" s="165" t="s">
        <v>610</v>
      </c>
      <c r="G81" s="165">
        <f>SUM(H81:I81)</f>
        <v>34090.8</v>
      </c>
      <c r="H81" s="165">
        <v>34090.8</v>
      </c>
      <c r="I81" s="165" t="s">
        <v>610</v>
      </c>
      <c r="J81" s="165">
        <f>SUM(K81:L81)</f>
        <v>33858.664</v>
      </c>
      <c r="K81" s="165">
        <v>33858.664</v>
      </c>
      <c r="L81" s="165" t="s">
        <v>610</v>
      </c>
    </row>
    <row r="82" spans="1:12" ht="409.5">
      <c r="A82" s="46" t="s">
        <v>271</v>
      </c>
      <c r="B82" s="373" t="s">
        <v>272</v>
      </c>
      <c r="C82" s="44"/>
      <c r="D82" s="165">
        <f>SUM(E82:F82)</f>
        <v>60225</v>
      </c>
      <c r="E82" s="165">
        <v>60225</v>
      </c>
      <c r="F82" s="165" t="s">
        <v>610</v>
      </c>
      <c r="G82" s="165">
        <f>SUM(H82:I82)</f>
        <v>50370</v>
      </c>
      <c r="H82" s="165">
        <v>50370</v>
      </c>
      <c r="I82" s="165" t="s">
        <v>610</v>
      </c>
      <c r="J82" s="165">
        <f>SUM(K82:L82)</f>
        <v>50000</v>
      </c>
      <c r="K82" s="165">
        <v>50000</v>
      </c>
      <c r="L82" s="165" t="s">
        <v>610</v>
      </c>
    </row>
    <row r="83" spans="1:12" ht="140.25">
      <c r="A83" s="157" t="s">
        <v>60</v>
      </c>
      <c r="B83" s="62" t="s">
        <v>273</v>
      </c>
      <c r="C83" s="63">
        <v>7422</v>
      </c>
      <c r="D83" s="164">
        <f>SUM(D84:D85)</f>
        <v>232250.2</v>
      </c>
      <c r="E83" s="164">
        <f>SUM(E84:E85)</f>
        <v>232250.2</v>
      </c>
      <c r="F83" s="168" t="s">
        <v>610</v>
      </c>
      <c r="G83" s="164">
        <f>SUM(G84:G85)</f>
        <v>212430.2</v>
      </c>
      <c r="H83" s="164">
        <f>SUM(H84:H85)</f>
        <v>212430.2</v>
      </c>
      <c r="I83" s="168" t="s">
        <v>610</v>
      </c>
      <c r="J83" s="164">
        <f>SUM(J84:J85)</f>
        <v>218201.457</v>
      </c>
      <c r="K83" s="164">
        <f>SUM(K84:K85)</f>
        <v>218201.457</v>
      </c>
      <c r="L83" s="168" t="s">
        <v>610</v>
      </c>
    </row>
    <row r="84" spans="1:12" ht="191.25">
      <c r="A84" s="53" t="s">
        <v>61</v>
      </c>
      <c r="B84" s="158" t="s">
        <v>260</v>
      </c>
      <c r="C84" s="62"/>
      <c r="D84" s="165">
        <f>SUM(E84:F84)</f>
        <v>197250.2</v>
      </c>
      <c r="E84" s="165">
        <v>197250.2</v>
      </c>
      <c r="F84" s="165" t="s">
        <v>610</v>
      </c>
      <c r="G84" s="165">
        <f>SUM(H84:I84)</f>
        <v>190930.2</v>
      </c>
      <c r="H84" s="165">
        <v>190930.2</v>
      </c>
      <c r="I84" s="165" t="s">
        <v>610</v>
      </c>
      <c r="J84" s="165">
        <f>SUM(K84:L84)</f>
        <v>197396.368</v>
      </c>
      <c r="K84" s="165">
        <v>197396.368</v>
      </c>
      <c r="L84" s="165" t="s">
        <v>610</v>
      </c>
    </row>
    <row r="85" spans="1:12" ht="229.5">
      <c r="A85" s="57" t="s">
        <v>62</v>
      </c>
      <c r="B85" s="161" t="s">
        <v>36</v>
      </c>
      <c r="C85" s="58"/>
      <c r="D85" s="165">
        <f>SUM(E85:F85)</f>
        <v>35000</v>
      </c>
      <c r="E85" s="165">
        <v>35000</v>
      </c>
      <c r="F85" s="167" t="s">
        <v>610</v>
      </c>
      <c r="G85" s="165">
        <f>SUM(H85:I85)</f>
        <v>21500</v>
      </c>
      <c r="H85" s="165">
        <v>21500</v>
      </c>
      <c r="I85" s="167" t="s">
        <v>610</v>
      </c>
      <c r="J85" s="165">
        <f>SUM(K85:L85)</f>
        <v>20805.089</v>
      </c>
      <c r="K85" s="165">
        <v>20805.089</v>
      </c>
      <c r="L85" s="167" t="s">
        <v>610</v>
      </c>
    </row>
    <row r="86" spans="1:12" ht="153">
      <c r="A86" s="48" t="s">
        <v>63</v>
      </c>
      <c r="B86" s="49" t="s">
        <v>261</v>
      </c>
      <c r="C86" s="50">
        <v>7431</v>
      </c>
      <c r="D86" s="164">
        <f>SUM(D87:D88)</f>
        <v>1093.1</v>
      </c>
      <c r="E86" s="164">
        <f>SUM(E87:E88)</f>
        <v>1093.1</v>
      </c>
      <c r="F86" s="163" t="s">
        <v>610</v>
      </c>
      <c r="G86" s="164">
        <f>SUM(G87:G88)</f>
        <v>1093.1</v>
      </c>
      <c r="H86" s="164">
        <f>SUM(H87:H88)</f>
        <v>1093.1</v>
      </c>
      <c r="I86" s="163" t="s">
        <v>610</v>
      </c>
      <c r="J86" s="164">
        <f>SUM(J87:J88)</f>
        <v>12702.152</v>
      </c>
      <c r="K86" s="164">
        <f>SUM(K87:K88)</f>
        <v>12702.152</v>
      </c>
      <c r="L86" s="163" t="s">
        <v>610</v>
      </c>
    </row>
    <row r="87" spans="1:12" ht="382.5">
      <c r="A87" s="53" t="s">
        <v>64</v>
      </c>
      <c r="B87" s="160" t="s">
        <v>129</v>
      </c>
      <c r="C87" s="61"/>
      <c r="D87" s="165">
        <f>SUM(E87:F87)</f>
        <v>1093.1</v>
      </c>
      <c r="E87" s="165">
        <v>1093.1</v>
      </c>
      <c r="F87" s="165" t="s">
        <v>610</v>
      </c>
      <c r="G87" s="165">
        <f>SUM(H87:I87)</f>
        <v>1093.1</v>
      </c>
      <c r="H87" s="165">
        <v>1093.1</v>
      </c>
      <c r="I87" s="165" t="s">
        <v>610</v>
      </c>
      <c r="J87" s="165">
        <f>SUM(K87:L87)</f>
        <v>12702.152</v>
      </c>
      <c r="K87" s="165">
        <v>12702.152</v>
      </c>
      <c r="L87" s="165" t="s">
        <v>610</v>
      </c>
    </row>
    <row r="88" spans="1:12" ht="280.5">
      <c r="A88" s="53" t="s">
        <v>65</v>
      </c>
      <c r="B88" s="160" t="s">
        <v>522</v>
      </c>
      <c r="C88" s="61"/>
      <c r="D88" s="165">
        <f>SUM(E88:F88)</f>
        <v>0</v>
      </c>
      <c r="E88" s="165">
        <v>0</v>
      </c>
      <c r="F88" s="165" t="s">
        <v>610</v>
      </c>
      <c r="G88" s="165">
        <f>SUM(H88:I88)</f>
        <v>0</v>
      </c>
      <c r="H88" s="165">
        <v>0</v>
      </c>
      <c r="I88" s="165" t="s">
        <v>610</v>
      </c>
      <c r="J88" s="165">
        <f>SUM(K88:L88)</f>
        <v>0</v>
      </c>
      <c r="K88" s="165">
        <v>0</v>
      </c>
      <c r="L88" s="165" t="s">
        <v>610</v>
      </c>
    </row>
    <row r="89" spans="1:12" ht="153">
      <c r="A89" s="48" t="s">
        <v>66</v>
      </c>
      <c r="B89" s="49" t="s">
        <v>262</v>
      </c>
      <c r="C89" s="50">
        <v>7441</v>
      </c>
      <c r="D89" s="164">
        <f>SUM(D90:D91)</f>
        <v>0</v>
      </c>
      <c r="E89" s="164">
        <f>SUM(E90:E91)</f>
        <v>0</v>
      </c>
      <c r="F89" s="163" t="s">
        <v>610</v>
      </c>
      <c r="G89" s="164">
        <f>SUM(G90:G91)</f>
        <v>0</v>
      </c>
      <c r="H89" s="164">
        <f>SUM(H90:H91)</f>
        <v>0</v>
      </c>
      <c r="I89" s="163" t="s">
        <v>610</v>
      </c>
      <c r="J89" s="164">
        <f>SUM(J90:J91)</f>
        <v>0</v>
      </c>
      <c r="K89" s="164">
        <f>SUM(K90:K91)</f>
        <v>0</v>
      </c>
      <c r="L89" s="163" t="s">
        <v>610</v>
      </c>
    </row>
    <row r="90" spans="1:12" ht="409.5">
      <c r="A90" s="47" t="s">
        <v>67</v>
      </c>
      <c r="B90" s="158" t="s">
        <v>263</v>
      </c>
      <c r="C90" s="61"/>
      <c r="D90" s="165">
        <f>SUM(E90:F90)</f>
        <v>0</v>
      </c>
      <c r="E90" s="166">
        <v>0</v>
      </c>
      <c r="F90" s="165" t="s">
        <v>610</v>
      </c>
      <c r="G90" s="165">
        <f>SUM(H90:I90)</f>
        <v>0</v>
      </c>
      <c r="H90" s="166">
        <v>0</v>
      </c>
      <c r="I90" s="165" t="s">
        <v>610</v>
      </c>
      <c r="J90" s="165">
        <f>SUM(K90:L90)</f>
        <v>0</v>
      </c>
      <c r="K90" s="166">
        <v>0</v>
      </c>
      <c r="L90" s="165" t="s">
        <v>610</v>
      </c>
    </row>
    <row r="91" spans="1:12" ht="409.5">
      <c r="A91" s="46" t="s">
        <v>274</v>
      </c>
      <c r="B91" s="158" t="s">
        <v>431</v>
      </c>
      <c r="C91" s="70"/>
      <c r="D91" s="165">
        <f>SUM(E91:F91)</f>
        <v>0</v>
      </c>
      <c r="E91" s="166">
        <v>0</v>
      </c>
      <c r="F91" s="165" t="s">
        <v>610</v>
      </c>
      <c r="G91" s="165">
        <f>SUM(H91:I91)</f>
        <v>0</v>
      </c>
      <c r="H91" s="166">
        <v>0</v>
      </c>
      <c r="I91" s="165" t="s">
        <v>610</v>
      </c>
      <c r="J91" s="165">
        <f>SUM(K91:L91)</f>
        <v>0</v>
      </c>
      <c r="K91" s="166">
        <v>0</v>
      </c>
      <c r="L91" s="165" t="s">
        <v>610</v>
      </c>
    </row>
    <row r="92" spans="1:12" ht="140.25">
      <c r="A92" s="48" t="s">
        <v>68</v>
      </c>
      <c r="B92" s="49" t="s">
        <v>264</v>
      </c>
      <c r="C92" s="50">
        <v>7442</v>
      </c>
      <c r="D92" s="164">
        <f>SUM(D93:D94)</f>
        <v>0</v>
      </c>
      <c r="E92" s="163" t="s">
        <v>610</v>
      </c>
      <c r="F92" s="164">
        <f>SUM(F93:F94)</f>
        <v>0</v>
      </c>
      <c r="G92" s="164">
        <f>SUM(G93:G94)</f>
        <v>0</v>
      </c>
      <c r="H92" s="163" t="s">
        <v>610</v>
      </c>
      <c r="I92" s="164">
        <f>SUM(I93:I94)</f>
        <v>0</v>
      </c>
      <c r="J92" s="164">
        <f>SUM(J93:J94)</f>
        <v>0</v>
      </c>
      <c r="K92" s="163" t="s">
        <v>610</v>
      </c>
      <c r="L92" s="164">
        <f>SUM(L93:L94)</f>
        <v>0</v>
      </c>
    </row>
    <row r="93" spans="1:12" ht="409.5">
      <c r="A93" s="53" t="s">
        <v>69</v>
      </c>
      <c r="B93" s="159" t="s">
        <v>280</v>
      </c>
      <c r="C93" s="61"/>
      <c r="D93" s="165">
        <f>SUM(E93:F93)</f>
        <v>0</v>
      </c>
      <c r="E93" s="165" t="s">
        <v>610</v>
      </c>
      <c r="F93" s="165">
        <v>0</v>
      </c>
      <c r="G93" s="165">
        <f>SUM(H93:I93)</f>
        <v>0</v>
      </c>
      <c r="H93" s="165" t="s">
        <v>610</v>
      </c>
      <c r="I93" s="165">
        <v>0</v>
      </c>
      <c r="J93" s="165">
        <f>SUM(K93:L93)</f>
        <v>0</v>
      </c>
      <c r="K93" s="165" t="s">
        <v>610</v>
      </c>
      <c r="L93" s="165">
        <v>0</v>
      </c>
    </row>
    <row r="94" spans="1:12" ht="409.5">
      <c r="A94" s="53" t="s">
        <v>70</v>
      </c>
      <c r="B94" s="160" t="s">
        <v>37</v>
      </c>
      <c r="C94" s="61"/>
      <c r="D94" s="165">
        <f>SUM(E94:F94)</f>
        <v>0</v>
      </c>
      <c r="E94" s="165" t="s">
        <v>610</v>
      </c>
      <c r="F94" s="165">
        <v>0</v>
      </c>
      <c r="G94" s="165">
        <f>SUM(H94:I94)</f>
        <v>0</v>
      </c>
      <c r="H94" s="165" t="s">
        <v>610</v>
      </c>
      <c r="I94" s="165">
        <v>0</v>
      </c>
      <c r="J94" s="165">
        <f>SUM(K94:L94)</f>
        <v>0</v>
      </c>
      <c r="K94" s="165" t="s">
        <v>610</v>
      </c>
      <c r="L94" s="165">
        <v>0</v>
      </c>
    </row>
    <row r="95" spans="1:12" ht="153">
      <c r="A95" s="180" t="s">
        <v>523</v>
      </c>
      <c r="B95" s="49" t="s">
        <v>281</v>
      </c>
      <c r="C95" s="50">
        <v>7452</v>
      </c>
      <c r="D95" s="164">
        <f>SUM(D96,D98)</f>
        <v>4645.4</v>
      </c>
      <c r="E95" s="164">
        <f aca="true" t="shared" si="9" ref="E95:L95">SUM(E96:E98)</f>
        <v>4645.4</v>
      </c>
      <c r="F95" s="164">
        <f t="shared" si="9"/>
        <v>215100</v>
      </c>
      <c r="G95" s="164">
        <f>SUM(G96,G98)</f>
        <v>4645.4</v>
      </c>
      <c r="H95" s="164">
        <f t="shared" si="9"/>
        <v>4645.4</v>
      </c>
      <c r="I95" s="164">
        <f t="shared" si="9"/>
        <v>215100</v>
      </c>
      <c r="J95" s="164">
        <f>SUM(J96,J98)</f>
        <v>985.367</v>
      </c>
      <c r="K95" s="164">
        <f t="shared" si="9"/>
        <v>985.367</v>
      </c>
      <c r="L95" s="164">
        <f t="shared" si="9"/>
        <v>215100</v>
      </c>
    </row>
    <row r="96" spans="1:12" ht="280.5">
      <c r="A96" s="53" t="s">
        <v>524</v>
      </c>
      <c r="B96" s="160" t="s">
        <v>282</v>
      </c>
      <c r="C96" s="61"/>
      <c r="D96" s="165">
        <f>SUM(E96:F96)</f>
        <v>0</v>
      </c>
      <c r="E96" s="165" t="s">
        <v>610</v>
      </c>
      <c r="F96" s="165">
        <v>0</v>
      </c>
      <c r="G96" s="165">
        <f>SUM(H96:I96)</f>
        <v>0</v>
      </c>
      <c r="H96" s="165" t="s">
        <v>610</v>
      </c>
      <c r="I96" s="165">
        <v>0</v>
      </c>
      <c r="J96" s="165">
        <f>SUM(K96:L96)</f>
        <v>0</v>
      </c>
      <c r="K96" s="165" t="s">
        <v>610</v>
      </c>
      <c r="L96" s="165">
        <v>0</v>
      </c>
    </row>
    <row r="97" spans="1:12" ht="165.75">
      <c r="A97" s="53" t="s">
        <v>525</v>
      </c>
      <c r="B97" s="160" t="s">
        <v>38</v>
      </c>
      <c r="C97" s="61"/>
      <c r="D97" s="165">
        <f>SUM(E97:F97)</f>
        <v>215100</v>
      </c>
      <c r="E97" s="165" t="s">
        <v>610</v>
      </c>
      <c r="F97" s="165">
        <v>215100</v>
      </c>
      <c r="G97" s="165">
        <f>SUM(H97:I97)</f>
        <v>215100</v>
      </c>
      <c r="H97" s="165" t="s">
        <v>610</v>
      </c>
      <c r="I97" s="165">
        <v>215100</v>
      </c>
      <c r="J97" s="165">
        <f>SUM(K97:L97)</f>
        <v>215100</v>
      </c>
      <c r="K97" s="165" t="s">
        <v>610</v>
      </c>
      <c r="L97" s="165">
        <v>215100</v>
      </c>
    </row>
    <row r="98" spans="1:12" ht="216.75">
      <c r="A98" s="53" t="s">
        <v>526</v>
      </c>
      <c r="B98" s="158" t="s">
        <v>728</v>
      </c>
      <c r="C98" s="61"/>
      <c r="D98" s="165">
        <f>SUM(E98:F98)</f>
        <v>4645.4</v>
      </c>
      <c r="E98" s="170">
        <v>4645.4</v>
      </c>
      <c r="F98" s="170">
        <v>0</v>
      </c>
      <c r="G98" s="165">
        <f>SUM(H98:I98)</f>
        <v>4645.4</v>
      </c>
      <c r="H98" s="165">
        <v>4645.4</v>
      </c>
      <c r="I98" s="165">
        <v>0</v>
      </c>
      <c r="J98" s="165">
        <f>SUM(K98:L98)</f>
        <v>985.367</v>
      </c>
      <c r="K98" s="165">
        <v>985.367</v>
      </c>
      <c r="L98" s="165">
        <v>0</v>
      </c>
    </row>
    <row r="99" spans="1:12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19.5">
      <c r="A100" s="425" t="s">
        <v>285</v>
      </c>
      <c r="B100" s="425"/>
      <c r="C100" s="425"/>
      <c r="D100" s="425"/>
      <c r="E100" s="425"/>
      <c r="F100" s="425"/>
      <c r="G100" s="425"/>
      <c r="H100" s="425"/>
      <c r="I100" s="425"/>
      <c r="J100" s="425"/>
      <c r="K100" s="425"/>
      <c r="L100" s="181"/>
    </row>
    <row r="101" spans="1:12" ht="12.75">
      <c r="A101" s="426" t="s">
        <v>284</v>
      </c>
      <c r="B101" s="427"/>
      <c r="C101" s="427"/>
      <c r="D101" s="427"/>
      <c r="E101" s="427"/>
      <c r="F101" s="83"/>
      <c r="G101" s="83"/>
      <c r="H101" s="83"/>
      <c r="I101" s="83"/>
      <c r="J101" s="83"/>
      <c r="K101" s="83"/>
      <c r="L101" s="83"/>
    </row>
  </sheetData>
  <sheetProtection/>
  <protectedRanges>
    <protectedRange sqref="E52 H52 K52" name="Range7"/>
    <protectedRange sqref="F96:F98 H98 E98 K88 I96:I98 H88 K90:K91 H90:H91 E90:E91 F93:F94 I93:I94 L93:L94 L96:L98 K98 E88" name="Range4"/>
    <protectedRange sqref="K56 H56 E56 L58 I58 F58 K46:K49 H46:H49 E46:E49 F54 I54 L54" name="Range2"/>
    <protectedRange sqref="H23 E23 K23" name="Range1"/>
    <protectedRange sqref="K42:K43 K60 H80:H82 I67:I68 L67:L68 H62:H65 L71 I71 F71 E62:E65 E73 K73 H73 E75:E78 H75:H78 K75:K78 F67:F68 K80:K82 H18 K18 E18 K22 K24:K39 E87 E42:E43 H42:H43 K62:K65 E60 H60 E80:E82 E84:E85 H84:H85 K84:K85 H87 K87 E24:E39 H24:H39 E15:E16 H15:H16 K15:K16 E22 H22" name="Range3"/>
    <protectedRange sqref="E4:F4 E1" name="Range8"/>
  </protectedRanges>
  <mergeCells count="12">
    <mergeCell ref="A100:K100"/>
    <mergeCell ref="A101:E101"/>
    <mergeCell ref="K1:L7"/>
    <mergeCell ref="D8:F8"/>
    <mergeCell ref="G8:I8"/>
    <mergeCell ref="J8:L8"/>
    <mergeCell ref="A9:A10"/>
    <mergeCell ref="B9:B10"/>
    <mergeCell ref="C9:C10"/>
    <mergeCell ref="D9:D10"/>
    <mergeCell ref="G9:G10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еран</dc:creator>
  <cp:keywords/>
  <dc:description/>
  <cp:lastModifiedBy>еран</cp:lastModifiedBy>
  <cp:lastPrinted>2014-02-25T09:47:43Z</cp:lastPrinted>
  <dcterms:created xsi:type="dcterms:W3CDTF">1996-10-14T23:33:28Z</dcterms:created>
  <dcterms:modified xsi:type="dcterms:W3CDTF">2014-02-25T09:49:05Z</dcterms:modified>
  <cp:category/>
  <cp:version/>
  <cp:contentType/>
  <cp:contentStatus/>
</cp:coreProperties>
</file>