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1" activeTab="2"/>
  </bookViews>
  <sheets>
    <sheet name="ablojka 0" sheetId="1" r:id="rId1"/>
    <sheet name="ablojka 1" sheetId="2" r:id="rId2"/>
    <sheet name="Sheet1" sheetId="3" r:id="rId3"/>
    <sheet name="Sheet2" sheetId="4" r:id="rId4"/>
    <sheet name="Sheet3" sheetId="5" r:id="rId5"/>
    <sheet name="Sheet4" sheetId="6" r:id="rId6"/>
    <sheet name="Sheet5.1" sheetId="7" r:id="rId7"/>
    <sheet name="Sheet6" sheetId="8" r:id="rId8"/>
    <sheet name="Лист1" sheetId="9" state="hidden" r:id="rId9"/>
    <sheet name="Лист2" sheetId="10" state="hidden" r:id="rId10"/>
    <sheet name="Лист3" sheetId="11" state="hidden" r:id="rId11"/>
    <sheet name="Sheet5" sheetId="12" r:id="rId12"/>
  </sheets>
  <definedNames>
    <definedName name="_xlfn.BAHTTEXT" hidden="1">#NAME?</definedName>
    <definedName name="_xlnm.Print_Titles" localSheetId="2">'Sheet1'!$4:$7</definedName>
    <definedName name="_xlnm.Print_Titles" localSheetId="3">'Sheet2'!$5:$7</definedName>
    <definedName name="_xlnm.Print_Titles" localSheetId="4">'Sheet3'!$5:$7</definedName>
    <definedName name="_xlnm.Print_Titles" localSheetId="6">'Sheet5.1'!$2:$4</definedName>
    <definedName name="_xlnm.Print_Titles" localSheetId="7">'Sheet6'!$5:$7</definedName>
    <definedName name="_xlnm.Print_Area" localSheetId="0">'ablojka 0'!$A$1:$G$24</definedName>
    <definedName name="_xlnm.Print_Area" localSheetId="1">'ablojka 1'!$B$3:$E$36</definedName>
    <definedName name="_xlnm.Print_Area" localSheetId="2">'Sheet1'!$A$1:$H$165</definedName>
    <definedName name="_xlnm.Print_Area" localSheetId="3">'Sheet2'!$A$1:$M$308</definedName>
    <definedName name="_xlnm.Print_Area" localSheetId="4">'Sheet3'!$A$1:$F$229</definedName>
    <definedName name="_xlnm.Print_Area" localSheetId="5">'Sheet4'!$A$1:$J$42</definedName>
    <definedName name="_xlnm.Print_Area" localSheetId="6">'Sheet5.1'!$A$1:$J$61</definedName>
    <definedName name="_xlnm.Print_Area" localSheetId="7">'Sheet6'!$A$1:$J$751</definedName>
  </definedNames>
  <calcPr fullCalcOnLoad="1"/>
</workbook>
</file>

<file path=xl/sharedStrings.xml><?xml version="1.0" encoding="utf-8"?>
<sst xmlns="http://schemas.openxmlformats.org/spreadsheetml/2006/main" count="2820" uniqueCount="1105">
  <si>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</si>
  <si>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</si>
  <si>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</si>
  <si>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</si>
  <si>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</si>
  <si>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</si>
  <si>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</si>
  <si>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</si>
  <si>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</si>
  <si>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</si>
  <si>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</si>
  <si>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</si>
  <si>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</si>
  <si>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</si>
  <si>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</si>
  <si>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</si>
  <si>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</si>
  <si>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</si>
  <si>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</si>
  <si>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</si>
  <si>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</si>
  <si>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</si>
  <si>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</si>
  <si>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</si>
  <si>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</si>
  <si>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 xml:space="preserve">           Ð²Ø²ÚÜøÆ ÔºÎ²ì²ð`</t>
  </si>
  <si>
    <t xml:space="preserve">           üÇÝ. µ³ÅÝÇ í³ñÇã`</t>
  </si>
  <si>
    <t xml:space="preserve">                                                                              (ëïáñ³·ñáõÃÛáõÝ)</t>
  </si>
  <si>
    <t>(².².Ð.)</t>
  </si>
  <si>
    <t>Ð²Ø²ÚÜøÆ</t>
  </si>
  <si>
    <t xml:space="preserve">                  (Ñ³Ù³ÛÝùÇ ³Ýí³ÝáõÙÁ)</t>
  </si>
  <si>
    <t>(³ÙÇë, ³Ùë³ÃÇí)</t>
  </si>
  <si>
    <t xml:space="preserve">                      ºÎ²ØàôîÜºð`</t>
  </si>
  <si>
    <t>Ñ³½³ñ ¹ñ³Ù</t>
  </si>
  <si>
    <t xml:space="preserve">                      ³Û¹ ÃíáõÙ`</t>
  </si>
  <si>
    <t xml:space="preserve">                      Ì²Êêºð`</t>
  </si>
  <si>
    <t xml:space="preserve">                                           /Ñ³Ù³ÛÝùÇ µÛáõç»Ý ëå³ë³ñÏáÕ ï»Õ³Ï³Ý ·³ÝÓ³å»ï³ñ³ÝÇ µ³Å³ÝÙáõÝùÇ ³Ýí³ÝáõÙÁ/</t>
  </si>
  <si>
    <t xml:space="preserve">                                                                                                                        /²ÝáõÝ, ²½·³ÝáõÝ, Ð³Ûñ³ÝáõÝ/</t>
  </si>
  <si>
    <t>Ð²Ú²êî²ÜÆ Ð²Üð²äºîàôÂÚàôÜ</t>
  </si>
  <si>
    <t>ÞÆð²ÎÆ     Ø²ð¼</t>
  </si>
  <si>
    <t>Ð²Ø²ÚÜøÆ ´Úàôæº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</si>
  <si>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</si>
  <si>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</si>
  <si>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</si>
  <si>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</si>
  <si>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</si>
  <si>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</si>
  <si>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</si>
  <si>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</si>
  <si>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</si>
  <si>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</si>
  <si>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</si>
  <si>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</si>
  <si>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</si>
  <si>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</si>
  <si>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</si>
  <si>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</si>
  <si>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</si>
  <si>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</si>
  <si>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</si>
  <si>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</si>
  <si>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</si>
  <si>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</si>
  <si>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</si>
  <si>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</si>
  <si>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</si>
  <si>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</si>
  <si>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</si>
  <si>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</si>
  <si>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</si>
  <si>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</si>
  <si>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</si>
  <si>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</si>
  <si>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</si>
  <si>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</si>
  <si>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</si>
  <si>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</si>
  <si>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</si>
  <si>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</si>
  <si>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</si>
  <si>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</si>
  <si>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</si>
  <si>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</si>
  <si>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</si>
  <si>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</si>
  <si>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</si>
  <si>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</si>
  <si>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</si>
  <si>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</si>
  <si>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</si>
  <si>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</si>
  <si>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</si>
  <si>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</si>
  <si>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</si>
  <si>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</si>
  <si>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</si>
  <si>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</si>
  <si>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</si>
  <si>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</si>
  <si>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</si>
  <si>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</si>
  <si>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</si>
  <si>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</si>
  <si>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</si>
  <si>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</si>
  <si>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</si>
  <si>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</si>
  <si>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</si>
  <si>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</si>
  <si>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</si>
  <si>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</si>
  <si>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</si>
  <si>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</si>
  <si>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</si>
  <si>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</si>
  <si>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</si>
  <si>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</si>
  <si>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</si>
  <si>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</si>
  <si>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</si>
  <si>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</si>
  <si>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</si>
  <si>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</si>
  <si>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</si>
  <si>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</si>
  <si>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</si>
  <si>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</si>
  <si>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</si>
  <si>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</si>
  <si>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</si>
  <si>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</si>
  <si>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</si>
  <si>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</si>
  <si>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</si>
  <si>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</si>
  <si>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</si>
  <si>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</si>
  <si>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</si>
  <si>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</si>
  <si>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</si>
  <si>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</si>
  <si>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</si>
  <si>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</si>
  <si>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</si>
  <si>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</si>
  <si>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</si>
  <si>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</si>
  <si>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</si>
  <si>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</si>
  <si>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</si>
  <si>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</si>
  <si>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</si>
  <si>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</si>
  <si>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</si>
  <si>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</si>
  <si>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</si>
  <si>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</si>
  <si>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</si>
  <si>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</si>
  <si>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</si>
  <si>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</si>
  <si>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</si>
  <si>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</si>
  <si>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</si>
  <si>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</si>
  <si>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</si>
  <si>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</si>
  <si>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</si>
  <si>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</si>
  <si>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</si>
  <si>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</si>
  <si>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</si>
  <si>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</si>
  <si>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</si>
  <si>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</si>
  <si>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</si>
  <si>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</si>
  <si>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</si>
  <si>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</si>
  <si>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</si>
  <si>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</si>
  <si>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</si>
  <si>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</si>
  <si>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</si>
  <si>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</si>
  <si>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</si>
  <si>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</si>
  <si>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</si>
  <si>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</si>
  <si>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</si>
  <si>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</si>
  <si>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</si>
  <si>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</si>
  <si>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2.3.2. Ð³Ù³ÛÝùÇ µÛáõç»Ç ýáÝ¹³ÛÇÝ Ù³ëÇ ÙÇçáóÝ»ñÇ ï³ñ»ëÏ½µÇ ÙÝ³óáñ¹  (ïáÕ 8195 + ïáÕ 8196)</t>
  </si>
  <si>
    <t>1-ÇÝ »é³Ùë.</t>
  </si>
  <si>
    <t>2-ÇÝ »é³Ùë.</t>
  </si>
  <si>
    <t>3-ÇÝ »é³Ùë.</t>
  </si>
  <si>
    <t>4-ÇÝ »é³Ùë.</t>
  </si>
  <si>
    <t>1-ÇÝ    »é³Ùë.</t>
  </si>
  <si>
    <t>2-ÇÝ    »é³Ùë.</t>
  </si>
  <si>
    <t>3-ÇÝ    »é³Ùë.</t>
  </si>
  <si>
    <t>4-ÇÝ    »é³Ùë.</t>
  </si>
  <si>
    <t xml:space="preserve">                     ¶ÚàôØðÆ</t>
  </si>
  <si>
    <t xml:space="preserve">                       Ð²êî²îì²Ì ¾                       ¶ÚàôØðÆ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</si>
  <si>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</si>
  <si>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</si>
  <si>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</si>
  <si>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</si>
  <si>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</si>
  <si>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</si>
  <si>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</si>
  <si>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</si>
  <si>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</si>
  <si>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</si>
  <si>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</si>
  <si>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</si>
  <si>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</si>
  <si>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</si>
  <si>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</si>
  <si>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</si>
  <si>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</si>
  <si>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</si>
  <si>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</si>
  <si>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</si>
  <si>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</si>
  <si>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</si>
  <si>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</si>
  <si>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</si>
  <si>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</si>
  <si>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</si>
  <si>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</si>
  <si>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</si>
  <si>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</si>
  <si>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</si>
  <si>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</si>
  <si>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</si>
  <si>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>¶ÛáõÙñÇ</t>
  </si>
  <si>
    <t>¶ÛáõÙñáõ î¶´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</si>
  <si>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</si>
  <si>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</si>
  <si>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</si>
  <si>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</si>
  <si>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</si>
  <si>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</si>
  <si>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</si>
  <si>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</si>
  <si>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</si>
  <si>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</si>
  <si>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</si>
  <si>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</si>
  <si>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</si>
  <si>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</si>
  <si>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</si>
  <si>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</si>
  <si>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</si>
  <si>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</si>
  <si>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</si>
  <si>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</si>
  <si>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</si>
  <si>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</si>
  <si>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</si>
  <si>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</si>
  <si>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</si>
  <si>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</si>
  <si>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</si>
  <si>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</si>
  <si>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</si>
  <si>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</si>
  <si>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</si>
  <si>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</si>
  <si>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</si>
  <si>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</si>
  <si>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</si>
  <si>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</si>
  <si>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</si>
  <si>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</si>
  <si>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</si>
  <si>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</si>
  <si>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</si>
  <si>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</si>
  <si>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</si>
  <si>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</si>
  <si>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</si>
  <si>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</si>
  <si>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</si>
  <si>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</si>
  <si>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</si>
  <si>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</si>
  <si>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</si>
  <si>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</si>
  <si>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</si>
  <si>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</si>
  <si>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</si>
  <si>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</si>
  <si>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</si>
  <si>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</si>
  <si>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</si>
  <si>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</si>
  <si>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</si>
  <si>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</si>
  <si>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</si>
  <si>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</si>
  <si>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</si>
  <si>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</si>
  <si>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</si>
  <si>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</si>
  <si>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</si>
  <si>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</si>
  <si>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</si>
  <si>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</si>
  <si>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</si>
  <si>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</si>
  <si>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</si>
  <si>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</si>
  <si>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</si>
  <si>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</si>
  <si>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</si>
  <si>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</si>
  <si>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</si>
  <si>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</si>
  <si>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</si>
  <si>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</si>
  <si>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</si>
  <si>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</si>
  <si>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</si>
  <si>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</si>
  <si>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</si>
  <si>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</si>
  <si>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</si>
  <si>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</si>
  <si>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</si>
  <si>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</si>
  <si>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</si>
  <si>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</si>
  <si>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</si>
  <si>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</si>
  <si>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</si>
  <si>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</si>
  <si>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</si>
  <si>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</si>
  <si>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</si>
  <si>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</si>
  <si>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</si>
  <si>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</si>
  <si>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</si>
  <si>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</si>
  <si>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</si>
  <si>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</si>
  <si>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</si>
  <si>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</si>
  <si>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</si>
  <si>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</si>
  <si>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</si>
  <si>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</si>
  <si>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</si>
  <si>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</si>
  <si>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</si>
  <si>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</si>
  <si>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</si>
  <si>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</si>
  <si>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</si>
  <si>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</si>
  <si>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</si>
  <si>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</si>
  <si>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</si>
  <si>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</si>
  <si>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</si>
  <si>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</si>
  <si>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</si>
  <si>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</si>
  <si>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</si>
  <si>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</si>
  <si>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</si>
  <si>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</si>
  <si>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</si>
  <si>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</si>
  <si>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</si>
  <si>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</si>
  <si>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</si>
  <si>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</si>
  <si>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</si>
  <si>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</si>
  <si>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</si>
  <si>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</si>
  <si>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</si>
  <si>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</si>
  <si>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</si>
  <si>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</si>
  <si>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</si>
  <si>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</si>
  <si>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</si>
  <si>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</si>
  <si>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</si>
  <si>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</si>
  <si>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</si>
  <si>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</si>
  <si>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</si>
  <si>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</si>
  <si>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</si>
  <si>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</si>
  <si>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</si>
  <si>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</si>
  <si>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</si>
  <si>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</si>
  <si>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</si>
  <si>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</si>
  <si>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</si>
  <si>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</si>
  <si>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</si>
  <si>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</si>
  <si>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</si>
  <si>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</si>
  <si>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</si>
  <si>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</si>
  <si>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</si>
  <si>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</si>
  <si>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</si>
  <si>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</si>
  <si>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</si>
  <si>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</si>
  <si>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</si>
  <si>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</si>
  <si>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</si>
  <si>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</si>
  <si>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</si>
  <si>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</si>
  <si>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</si>
  <si>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</si>
  <si>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</si>
  <si>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</si>
  <si>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</si>
  <si>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</si>
  <si>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</si>
  <si>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</si>
  <si>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</si>
  <si>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</si>
  <si>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</si>
  <si>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</si>
  <si>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</si>
  <si>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</si>
  <si>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</si>
  <si>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</si>
  <si>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</si>
  <si>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</si>
  <si>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</si>
  <si>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</si>
  <si>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</si>
  <si>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</si>
  <si>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</si>
  <si>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</si>
  <si>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</si>
  <si>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</si>
  <si>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</si>
  <si>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</si>
  <si>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</si>
  <si>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</si>
  <si>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</si>
  <si>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</si>
  <si>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</si>
  <si>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</si>
  <si>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</si>
  <si>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</si>
  <si>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</si>
  <si>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</si>
  <si>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</si>
  <si>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</si>
  <si>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</si>
  <si>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</si>
  <si>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</si>
  <si>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</si>
  <si>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</si>
  <si>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</si>
  <si>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</si>
  <si>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</si>
  <si>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</si>
  <si>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</si>
  <si>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</si>
  <si>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</si>
  <si>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</si>
  <si>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</si>
  <si>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</si>
  <si>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</si>
  <si>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</si>
  <si>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</si>
  <si>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</si>
  <si>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</si>
  <si>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</si>
  <si>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</si>
  <si>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</si>
  <si>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</si>
  <si>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</si>
  <si>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</si>
  <si>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</si>
  <si>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</si>
  <si>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</si>
  <si>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</si>
  <si>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</si>
  <si>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</si>
  <si>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</si>
  <si>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</si>
  <si>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</si>
  <si>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</si>
  <si>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</si>
  <si>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</si>
  <si>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</si>
  <si>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</si>
  <si>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</si>
  <si>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</si>
  <si>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</si>
  <si>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</si>
  <si>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</si>
  <si>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</si>
  <si>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</si>
  <si>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</si>
  <si>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</si>
  <si>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</si>
  <si>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</si>
  <si>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</si>
  <si>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</si>
  <si>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</si>
  <si>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</si>
  <si>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</si>
  <si>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</si>
  <si>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</si>
  <si>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</si>
  <si>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</si>
  <si>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</si>
  <si>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</si>
  <si>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</si>
  <si>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</si>
  <si>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</si>
  <si>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</si>
  <si>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</si>
  <si>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</si>
  <si>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</si>
  <si>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</si>
  <si>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</si>
  <si>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</si>
  <si>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</si>
  <si>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</si>
  <si>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</si>
  <si>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</si>
  <si>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</si>
  <si>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</si>
  <si>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</si>
  <si>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</si>
  <si>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</si>
  <si>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</si>
  <si>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</si>
  <si>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</si>
  <si>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</si>
  <si>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</si>
  <si>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</si>
  <si>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</si>
  <si>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</si>
  <si>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</si>
  <si>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</si>
  <si>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</si>
  <si>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</si>
  <si>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</si>
  <si>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</si>
  <si>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</si>
  <si>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</si>
  <si>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</si>
  <si>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</si>
  <si>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</si>
  <si>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</si>
  <si>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</si>
  <si>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</si>
  <si>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</si>
  <si>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</si>
  <si>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</si>
  <si>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</si>
  <si>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</si>
  <si>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</si>
  <si>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</si>
  <si>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</si>
  <si>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</si>
  <si>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</si>
  <si>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</si>
  <si>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</si>
  <si>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</si>
  <si>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</si>
  <si>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</si>
  <si>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</si>
  <si>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</si>
  <si>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</si>
  <si>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</si>
  <si>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</si>
  <si>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</si>
  <si>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</si>
  <si>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</si>
  <si>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</si>
  <si>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</si>
  <si>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</si>
  <si>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</si>
  <si>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</si>
  <si>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</si>
  <si>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</si>
  <si>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</si>
  <si>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</si>
  <si>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</si>
  <si>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</si>
  <si>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</si>
  <si>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</si>
  <si>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</si>
  <si>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</si>
  <si>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</si>
  <si>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</si>
  <si>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</si>
  <si>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</si>
  <si>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</si>
  <si>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</si>
  <si>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</si>
  <si>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</si>
  <si>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</si>
  <si>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</si>
  <si>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</si>
  <si>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</si>
  <si>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</si>
  <si>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</si>
  <si>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</si>
  <si>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</si>
  <si>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</si>
  <si>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</si>
  <si>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</si>
  <si>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</si>
  <si>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</si>
  <si>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</si>
  <si>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</si>
  <si>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</si>
  <si>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</si>
  <si>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</si>
  <si>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</si>
  <si>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</si>
  <si>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</si>
  <si>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</si>
  <si>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</si>
  <si>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</si>
  <si>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</si>
  <si>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</si>
  <si>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</si>
  <si>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</si>
  <si>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</si>
  <si>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</si>
  <si>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</si>
  <si>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</si>
  <si>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</si>
  <si>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</si>
  <si>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</si>
  <si>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</si>
  <si>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</si>
  <si>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</si>
  <si>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</si>
  <si>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</si>
  <si>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</si>
  <si>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</si>
  <si>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</si>
  <si>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</si>
  <si>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</si>
  <si>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</si>
  <si>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</si>
  <si>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</si>
  <si>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</si>
  <si>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</si>
  <si>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</si>
  <si>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</si>
  <si>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</si>
  <si>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</si>
  <si>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</si>
  <si>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</si>
  <si>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</si>
  <si>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</si>
  <si>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</si>
  <si>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</si>
  <si>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</si>
  <si>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</si>
  <si>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</si>
  <si>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</si>
  <si>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</si>
  <si>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</si>
  <si>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</si>
  <si>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</si>
  <si>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</si>
  <si>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</si>
  <si>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</si>
  <si>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</si>
  <si>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</si>
  <si>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</si>
  <si>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</si>
  <si>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</si>
  <si>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</si>
  <si>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</si>
  <si>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</si>
  <si>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</si>
  <si>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</si>
  <si>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</si>
  <si>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</si>
  <si>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</si>
  <si>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</si>
  <si>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</si>
  <si>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</si>
  <si>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</si>
  <si>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</si>
  <si>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</si>
  <si>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</si>
  <si>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</si>
  <si>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</si>
  <si>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</si>
  <si>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</si>
  <si>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</si>
  <si>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</si>
  <si>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</si>
  <si>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</si>
  <si>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</si>
  <si>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</si>
  <si>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</si>
  <si>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</si>
  <si>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</si>
  <si>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</si>
  <si>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</si>
  <si>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</si>
  <si>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</si>
  <si>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</si>
  <si>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</si>
  <si>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</si>
  <si>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</si>
  <si>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</si>
  <si>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</si>
  <si>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</si>
  <si>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</si>
  <si>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</si>
  <si>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</si>
  <si>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</si>
  <si>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</si>
  <si>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</si>
  <si>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</si>
  <si>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</si>
  <si>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</si>
  <si>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</si>
  <si>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</si>
  <si>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</si>
  <si>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</si>
  <si>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</si>
  <si>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</si>
  <si>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</si>
  <si>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</si>
  <si>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</si>
  <si>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</si>
  <si>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</si>
  <si>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</si>
  <si>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</si>
  <si>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</si>
  <si>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</si>
  <si>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</si>
  <si>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</si>
  <si>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</si>
  <si>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</si>
  <si>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</si>
  <si>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</si>
  <si>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</si>
  <si>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</si>
  <si>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</si>
  <si>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</si>
  <si>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</si>
  <si>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</si>
  <si>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</si>
  <si>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</si>
  <si>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</si>
  <si>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</si>
  <si>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</si>
  <si>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</si>
  <si>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</si>
  <si>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</si>
  <si>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</si>
  <si>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</si>
  <si>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</si>
  <si>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</si>
  <si>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</si>
  <si>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</si>
  <si>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</si>
  <si>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</si>
  <si>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</si>
  <si>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</si>
  <si>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</si>
  <si>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</si>
  <si>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</si>
  <si>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</si>
  <si>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</si>
  <si>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</si>
  <si>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</si>
  <si>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</si>
  <si>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</si>
  <si>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</si>
  <si>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</si>
  <si>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</si>
  <si>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</si>
  <si>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</si>
  <si>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</si>
  <si>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</si>
  <si>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</si>
  <si>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</si>
  <si>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</si>
  <si>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</si>
  <si>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</si>
  <si>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</si>
  <si>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</si>
  <si>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</si>
  <si>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</si>
  <si>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</si>
  <si>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</si>
  <si>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</si>
  <si>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</si>
  <si>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</si>
  <si>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</si>
  <si>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</si>
  <si>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</si>
  <si>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</si>
  <si>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</si>
  <si>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</si>
  <si>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</si>
  <si>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</si>
  <si>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</si>
  <si>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</si>
  <si>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</si>
  <si>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</si>
  <si>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</si>
  <si>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</si>
  <si>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</si>
  <si>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</si>
  <si>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</si>
  <si>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</si>
  <si>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</si>
  <si>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</si>
  <si>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</si>
  <si>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</si>
  <si>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</si>
  <si>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</si>
  <si>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</si>
  <si>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</si>
  <si>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</si>
  <si>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</si>
  <si>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</si>
  <si>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</si>
  <si>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</si>
  <si>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</si>
  <si>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</si>
  <si>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</si>
  <si>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</si>
  <si>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</si>
  <si>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</si>
  <si>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</si>
  <si>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</si>
  <si>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</si>
  <si>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</si>
  <si>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</si>
  <si>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</si>
  <si>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</si>
  <si>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</si>
  <si>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</si>
  <si>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</si>
  <si>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</si>
  <si>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</si>
  <si>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</si>
  <si>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</si>
  <si>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</si>
  <si>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</si>
  <si>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</si>
  <si>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</si>
  <si>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</si>
  <si>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</si>
  <si>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</si>
  <si>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</si>
  <si>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</si>
  <si>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</si>
  <si>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</si>
  <si>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</si>
  <si>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</si>
  <si>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</si>
  <si>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</si>
  <si>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</si>
  <si>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</si>
  <si>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</si>
  <si>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</si>
  <si>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</si>
  <si>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</si>
  <si>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</si>
  <si>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</si>
  <si>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</si>
  <si>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(0312) 3-57-10; 3-26-06</t>
  </si>
  <si>
    <r>
      <t xml:space="preserve">                      </t>
    </r>
    <r>
      <rPr>
        <b/>
        <sz val="10"/>
        <rFont val="Arial Armenian"/>
        <family val="2"/>
      </rPr>
      <t xml:space="preserve">    Ð»é³ËáëÝ»ñ` </t>
    </r>
    <r>
      <rPr>
        <sz val="10"/>
        <rFont val="Arial Armenian"/>
        <family val="2"/>
      </rPr>
      <t xml:space="preserve"> </t>
    </r>
  </si>
  <si>
    <t xml:space="preserve">  </t>
  </si>
  <si>
    <t>(ïáÕ 1351 + ïáÕ 1352 )</t>
  </si>
  <si>
    <t>1343</t>
  </si>
  <si>
    <t>(ïáÕ 1341 + ïáÕ 1342+ïáÕ 1343)</t>
  </si>
  <si>
    <t>Å·) ²íïáÏ³Û³Ý³ï»ÕÇ</t>
  </si>
  <si>
    <t>1146</t>
  </si>
  <si>
    <t>³.ÞÇÝ³ñ³ñáõÃÛ³Ý áÉáñï</t>
  </si>
  <si>
    <t>µ.²Õµ³Ñ³ÝáõÃÛáõÝ</t>
  </si>
  <si>
    <t>ê.´³É³ë³ÝÛ³Ý</t>
  </si>
  <si>
    <t>È.æÇÉ³íÛ³Ý</t>
  </si>
  <si>
    <t xml:space="preserve"> - ï»Õ³Ï³Ý ÇÝùÝ³Ï³é³íñÙ³Ý Ù³ñÙÇÝÝ»ñÇÝ   (ïáÕ  4545+ïáÕ 4546)</t>
  </si>
  <si>
    <t>´Ý³Ï³ñ³Ý³ÛÇÝßÇÝ³ñ³ñáõÃÛáõÝ</t>
  </si>
  <si>
    <t>ÐÇí³Ý¹³Ýáó³ÛÇÝÍ³é³ÛáõÃÛáõÝÝ»ñ</t>
  </si>
  <si>
    <t xml:space="preserve"> - »ÝÃ³Ï³ ¿ áõÕÕÙ³Ý Ñ³Ù³ÛÝùÇ µÛáõç»Ç ýáÝ¹³ÛÇÝ  Ù³ë  (ïáÕ 8191 - ïáÕ 8192)</t>
  </si>
  <si>
    <t xml:space="preserve"> ¶ÛáõÙñÇ ù³Õ³ùÇ ù³Õ³ù³å»ï `                      ê³Ùí»É ØÇë³ÏÇ ´³É³ë³ÝÛ³Ý</t>
  </si>
  <si>
    <t xml:space="preserve">    üÇÝ. µ³ÅÝÇ å»ï`                                            È»Ý³ ì³ÕÇÝ³ÏÇ æÇÉ³íÛ³Ý</t>
  </si>
  <si>
    <t>´³ÅÇÝ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</si>
  <si>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</si>
  <si>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</si>
  <si>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</si>
  <si>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</si>
  <si>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</si>
  <si>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</si>
  <si>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</si>
  <si>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</si>
  <si>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</si>
  <si>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</si>
  <si>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</si>
  <si>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</si>
  <si>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ø³Õ³ù³óÇ³Ï³Ý Ï³óáõÃÛ³Ý ³Ïï»ñÇ ·ñ³ÝóÙ³Ý Í³é³ÛáõÃÛáõÝ</t>
  </si>
  <si>
    <t>³.üÇ½ÇÏ³Ï³Ý ³ÝÓ³Ýó ·áõÛù³Ñ³ñÏ</t>
  </si>
  <si>
    <t>µ.Æñ³í³µ³Ý³Ï³Ý ³ÝÓ³Ýó ·áõÛù³Ñ³ñÏ</t>
  </si>
  <si>
    <t>³.üÇ½ÇÏ³Ï³Ý ³ÝÓ³Ýó ÑáÕÇ Ñ³ñÏ</t>
  </si>
  <si>
    <t>µ.Æñ³í³µ³Ý³Ï³Ý ³ÝÓ³Ýó ÑáÕÇ Ñ³ñÏ</t>
  </si>
  <si>
    <t xml:space="preserve">µ.1. Æñ³í³µ³Ý³Ï³Ý ³ÝÓ³Ýó </t>
  </si>
  <si>
    <t>µ.2.üÇ½ÇÏ³Ï³Ý ³ÝÓ³Ýó</t>
  </si>
  <si>
    <t>µ.3.Îáßï Ã³÷áÝÝ»ñ</t>
  </si>
  <si>
    <t xml:space="preserve">                      ÀÜ¸²ØºÜÀ  ºÎ²ØàôîÜºð                          (ïáÕ 1100 + ïáÕ 1200+ïáÕ 1300)</t>
  </si>
  <si>
    <t xml:space="preserve">³.ÂÇí 1 ëáóÇ³É³Ï³Ý Í³é³ÛáõÃÛ³Ý ï³ñ³Íù³ÛÇÝ µ³ÅÇÝ </t>
  </si>
  <si>
    <t>µ.ÂÇí 2 ëáóÇ³É³Ï³Ý Í³é³ÛáõÃÛ³Ý ï³ñ³Íù³ÛÇÝ µ³ÅÇÝ</t>
  </si>
  <si>
    <t xml:space="preserve">             ÀÜ¸²ØºÜÀ    Ì²Êêºð               (ïáÕ4050+ïáÕ5000+ïáÕ 6000)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</si>
  <si>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</si>
  <si>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</si>
  <si>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</si>
  <si>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>1.4 êàô´êÆ¸Æ²Üºð  (ïáÕ4410+ïáÕ4420)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</si>
  <si>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</si>
  <si>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</si>
  <si>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 xml:space="preserve"> - ²ÛÉ ÁÝÃ³óÇÏ ¹ñ³Ù³ßÝáñÑÝ»ñ            (ïáÕ 4534+ïáÕ 4537 +ïáÕ 4538)</t>
  </si>
  <si>
    <t xml:space="preserve"> -²ÛÉ Ï³åÇï³É ¹ñ³Ù³ßÝáñÑÝ»ñ         (ïáÕ 4544+ïáÕ 4547 +ïáÕ 4548)</t>
  </si>
  <si>
    <t xml:space="preserve"> -¸³ï³ñ³ÝÝ»ñÇ ÏáÕÙÇó Ýß³Ý³Ïí³Í ïáõÛÅ»ñ ¨ ïáõ·³ÝùÝ»ñ</t>
  </si>
  <si>
    <t>´. àâ üÆÜ²Üê²Î²Ü ²ÎîÆìÜºðÆ ¶Ìàì Ì²Êêºð                     (ïáÕ5100+ïáÕ5200+ïáÕ5300+ïáÕ 5400)</t>
  </si>
  <si>
    <t>1.1. ÐÆØÜ²Î²Ü ØÆæàòÜºð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</si>
  <si>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</si>
  <si>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</si>
  <si>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</si>
  <si>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 xml:space="preserve">                         ÀÜ¸²ØºÜÀ`                                 (ïáÕ 8100+ïáÕ 8200), (ïáÕ 8000 Ñ³Ï³é³Ï Ýß³Ýáí)</t>
  </si>
  <si>
    <t xml:space="preserve">                ². ÜºðøÆÜ ²Ô´ÚàôðÜºð                       (ïáÕ 8110+ïáÕ 8160)</t>
  </si>
  <si>
    <t>1. öàÊ²èàô ØÆæàòÜºð     (ïáÕ 8111+ïáÕ 8120)</t>
  </si>
  <si>
    <t xml:space="preserve">1.2. ì³ñÏ»ñ ¨ ÷áË³ïíáõÃÛáõÝÝ»ñ (ëï³óáõÙ ¨ Ù³ñáõÙ)              (ïáÕ 8121+ïáÕ8140) </t>
  </si>
  <si>
    <t>2. üÆÜ²Üê²Î²Ü ²ÎîÆìÜºð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</si>
  <si>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</si>
  <si>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  ´. ²ðî²øÆÜ ²Ô´ÚàôðÜºð  (ïáÕ 8210)</t>
  </si>
  <si>
    <t>1. öàÊ²èàô ØÆæàòÜºð  (ïáÕ 8211+ïáÕ 8220)</t>
  </si>
  <si>
    <t>1.2. ì³ñÏ»ñ ¨ ÷áË³ïíáõÃÛáõÝÝ»ñ (ëï³óáõÙ ¨ Ù³ñáõÙ)                          ïáÕ 8221+ïáÕ 8240</t>
  </si>
  <si>
    <t xml:space="preserve">    </t>
  </si>
  <si>
    <t xml:space="preserve">²ßË³ïáÕÝ»ñÇ ³ßË³ï³í³ñÓ»ñ                                </t>
  </si>
  <si>
    <t xml:space="preserve">¾Ý»ñ·»ïÇÏ Í³é³ÛáõÃÛáõÝÝ»ñ                                       </t>
  </si>
  <si>
    <t xml:space="preserve">Î³åÇ Í³é³ÛáõÃÛáõÝÝ»ñ                                              </t>
  </si>
  <si>
    <t xml:space="preserve">ÎáÙáõÝ³É Í³é³ÛáõÃÛáõÝÝ»ñ                                         </t>
  </si>
  <si>
    <t xml:space="preserve">¶áõÛùÇ ¨ ë³ñù³íáñáõÙÝ»ñÇ í³ñÓ³É³É.                     </t>
  </si>
  <si>
    <t xml:space="preserve">¶ñ³ë»ÝÛ³Ï³ÛÇÝ ÝÛáõÃ»ñ                                             </t>
  </si>
  <si>
    <t xml:space="preserve">îñ³Ýëåáñï³ÛÇÝ ÝÛáõÃ»ñ                                            </t>
  </si>
  <si>
    <t xml:space="preserve">²ßË³ïáÕÝ»ñÇ ³ßË³ï³í³ñÓ»ñ                                                         </t>
  </si>
  <si>
    <t xml:space="preserve">ä³ñ·¨³ïñáõÙÝ»ñ,¹ñ³Ù³Ï³Ý Ëñ³ËáõëáõÙÝ»ñ              </t>
  </si>
  <si>
    <t xml:space="preserve">¾Ý»ñ·»ïÇÏ Í³é³ÛáõÃÛáõÝÝ»ñ                                                                                            </t>
  </si>
  <si>
    <t xml:space="preserve">Î³åÇ Í³é³ÛáõÃÛáõÝÝ»ñ                                                                                                </t>
  </si>
  <si>
    <t xml:space="preserve">²å³Ñáí³·ñ³Ï³Ý Í³Ëë»ñ                                                             </t>
  </si>
  <si>
    <t>¶áõÛùÇ ¨ ë³ñù³íáñáõÙÝ»ñÇ í³ñÓ³Ï³ÉáõÃÛáõÝ                                                                                                                                 4216</t>
  </si>
  <si>
    <t xml:space="preserve">Ü»ñùÇÝ ·áñÍáõÕáõÙÝ»ñ                                                                                                                           </t>
  </si>
  <si>
    <t xml:space="preserve">²ñï³ë³ÑÙ³ÝÛ³Ý ·áñÍáõÙÝ»ñ                                        </t>
  </si>
  <si>
    <t xml:space="preserve">î»Õ»Ï³ïí³Ï³Ý Í³é³ÛáõÃÛáõÝÝ»ñ                                  </t>
  </si>
  <si>
    <t xml:space="preserve">Ü»ñÏ³Û³óáõóã³Ï³Ý Í³Ëë»ñ                                           </t>
  </si>
  <si>
    <t xml:space="preserve">Ø³ëÝ³·Çï³Ï³Ý Í³é³ÛáõÃÛáõÝÝ»ñ                                    </t>
  </si>
  <si>
    <t xml:space="preserve">Ø»ù»Ý³Ý»ñÇ ¨ ë³ñù³íáñ.ÁÝÃ³óÇÏ Ýáñá·.                      </t>
  </si>
  <si>
    <t xml:space="preserve">¶ñ³ë»ÝÛ³Ï³ÛÇÝ ÝÛáõÃ»ñ                                                   </t>
  </si>
  <si>
    <t xml:space="preserve">îñ³Ýëåáñï³ÛÇÝ ÝÛáõÃ»ñ                                                         </t>
  </si>
  <si>
    <t xml:space="preserve">Ð³ïáõÏ Ýå³ï³Ï³ÛÇÝ ³յÉ ÝÛáõÃ»ñ                                                                                                                                          </t>
  </si>
  <si>
    <t xml:space="preserve">ä³ñï³¹Çñ í×³ñÝ»ñ                                                      </t>
  </si>
  <si>
    <t xml:space="preserve">îñ³Ýëåáñï³ÛÇÝ ë³ñù³íáñáõÙÝ»ñ                                </t>
  </si>
  <si>
    <t xml:space="preserve">ì³ñã³Ï³Ý ë³ñù³íáñáõÙÝ»ñ                                          </t>
  </si>
  <si>
    <t xml:space="preserve">²ÛÉ Ù»ù»Ý³Ý»ñ ¨ ë³ñù³íáñáõÙÝ»ñ                                   </t>
  </si>
  <si>
    <t xml:space="preserve">²ßË³ïáÕÝ»ñÇ ³ßË³ï³í³ñÓ»ñ                                     </t>
  </si>
  <si>
    <t xml:space="preserve">   ¾Ý»ñ·»ïÇÏ Í³é³ÛáõÃÛáõÝÝ»ñ                                         </t>
  </si>
  <si>
    <t xml:space="preserve">ÎáÙáõÝ³É Í³é³ÛáõÃÛáõÝÝ»ñ                                                      </t>
  </si>
  <si>
    <t xml:space="preserve">Î³åÇ Í³é³ÛáõÃÛáõÝÝ»ñ                                                  </t>
  </si>
  <si>
    <t xml:space="preserve">  Ü³Ë³·Í³Ñ»ï³½áï³Ï³Ý Í³Ëë»ñ                            </t>
  </si>
  <si>
    <t xml:space="preserve">Ø³ëÝ³·Çï³Ï³Ý Í³é³ÛáõÃÛáõÝÝ»ñ                                 </t>
  </si>
  <si>
    <t xml:space="preserve">îñ³Ýëåáñï³ÛÇÝ ÝÛáõÃ»ñ                                                     </t>
  </si>
  <si>
    <t xml:space="preserve">ÀÝ¹Ñ³Ýáõñ µÝáõÛÃÇ ³ÛÉ Í³é³ÛáõÃÛáõÝÝ»ñ                        </t>
  </si>
  <si>
    <t xml:space="preserve">Þ»Ýù»ñÇ ¨ Ï³éáõÛóÝ»ñÇ ÁÝÃ³óÇÏ Ýáñá·áõÙ                    </t>
  </si>
  <si>
    <t xml:space="preserve">Þ»Ýù»ñÇ ¨ ßÇÝáõÃÛáõÝÝ»ñÇ Ï³åÇï³É Ýáñá·áõÙ              </t>
  </si>
  <si>
    <t xml:space="preserve">ÎáÙáõÝ³É Í³é³ÛáõÃÛáõÝÝ»ñ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</si>
  <si>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       </t>
  </si>
  <si>
    <t xml:space="preserve">ÎáÙáõÝ³É Í³é³ÛáõÃÛáõÝÝ»ñ                                              </t>
  </si>
  <si>
    <t xml:space="preserve">²×»óíáÕ ³ÏïÇíÝ»ñ    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</si>
  <si>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</t>
  </si>
  <si>
    <t xml:space="preserve">Þ»Ýù»ñÇ ¨ ßÇÝáõÃÛáõÝÝ»ñÇ Ï³éáõóáõÙ                    </t>
  </si>
  <si>
    <t xml:space="preserve">   ¾Ý»ñ·»ïÇÏ Í³é³ÛáõÃÛáõÝÝ»ñ                                                                                                                                                                      </t>
  </si>
  <si>
    <t xml:space="preserve">²ÛÉ Ù»ù»Ý³Ý»ñ ¨ ë³ñù³íáñáõÙÝ»ñ                               </t>
  </si>
  <si>
    <t xml:space="preserve">Þ»Ýù»ñÇ ¨ Ï³éáõÛóÝ»ñÇ ÁÝÃ³óÇÏ Ýáñá·áõÙ                   </t>
  </si>
  <si>
    <t xml:space="preserve">îñ³Ýëåáñï³ÛÇÝ ÝÛáõÃ»ñ                                        </t>
  </si>
  <si>
    <t xml:space="preserve">Þ»Ýù»ñÇ ¨ ßÇÝáõÃÛáõÝÝ»ñÇ Ï³éáõóáõÙ                   </t>
  </si>
  <si>
    <t xml:space="preserve">²ÛÉ Ù»ù»Ý³Ý»ñ ¨ ë³ñù³íáñáõÙÝ»ñ                            </t>
  </si>
  <si>
    <t xml:space="preserve">Ü»ñùÇÝ ·áñÍáõÕáõÙÝ»ñ                                                   </t>
  </si>
  <si>
    <t xml:space="preserve">êáõµëÇ¹Ç³Ý»ñ áã ýÇÝ³Ýë. Ñ³Ù³ÛÝù³ÛÇÝ Ï³½Ù³Ï.        </t>
  </si>
  <si>
    <t>êáõµëÇ¹Ç³Ý»ñ áãýÇÝ³Ýë³Ï³Ý Ñ³Ù³ÛÝù³ÛÇÝ Ï³½Ù³Ï.</t>
  </si>
  <si>
    <t xml:space="preserve">êáõµëÇ¹Ç³Ý»ñ áã ýÇÝ³Ýë. Ñ³Ù³ÛÝù³ÛÇÝ Ï³½Ù³Ï.       </t>
  </si>
  <si>
    <t xml:space="preserve">êáõµëÇ¹Ç³Ý»ñ áã ýÇÝ³Ýë.Ñ³Ù³ÛÝù³ÛÇÝ Ï³½Ù³Ï.        </t>
  </si>
  <si>
    <t xml:space="preserve">Þ»Ýù»ñÇ ¨ ßÇÝáõÃÛáõÝÝ»ñÇ Ï³éáõóáõÙ                            </t>
  </si>
  <si>
    <t xml:space="preserve">Þ»Ýù»ñÇ ¨ ßÇÝáõÃÛáõÝÝ»ñÇ Ï³åÇï³É Ýáñá·áõÙ             </t>
  </si>
  <si>
    <t xml:space="preserve">ÜíÇñ³ïíáõÃÛáõÝÝ»ñ ³ÛÉ ß³ÑáõÛÃ ãÑ»ï³åÝ¹áÕ                 Ï³½Ù³Ï»ñåáõÃÛáõÝÝ»ñÇÝ                                                                                                                                                               </t>
  </si>
  <si>
    <t xml:space="preserve">²ÛÉ Í³Ëë»ñ                                                                                                                                                                       </t>
  </si>
  <si>
    <t xml:space="preserve">ÀÝ¹Ñ³Ýáõñ µÝáõÛÃÇ ³ÛÉ Í³é³ÛáõÃÛáõÝÝ»ñ                                                   </t>
  </si>
  <si>
    <t xml:space="preserve">  ÀÝ¹Ñ³Ýáõñ µÝáõÛÃÇ    ³ÛÉ Í³é³ÛáõÃÛáõÝÝ»ñ                                        </t>
  </si>
  <si>
    <t xml:space="preserve">²ÛÉ Ýå³ëïÝ»ñ µÛáõç»Çó                                                 </t>
  </si>
  <si>
    <t xml:space="preserve">´Ý³Ï³ñ³Ý³ÛÇÝ Ýå³ëïÝ»ñ µÛáõç»Çó                            </t>
  </si>
  <si>
    <t xml:space="preserve">²ÛÉ Ýå³ëïÝ»ñ µÛáõç»Çó                                                   </t>
  </si>
  <si>
    <t xml:space="preserve">Ð³ïáõÏ Ýå³ï³Ï³ÛÇÝ ÝÛáõÃ»ñ                                       </t>
  </si>
  <si>
    <t xml:space="preserve">ä³Ñáõëï³ÛÇÝ ÙÇçáóÝ»ñ                                                 </t>
  </si>
  <si>
    <t>հոդված</t>
  </si>
  <si>
    <t xml:space="preserve">ÀÜ¸Ð²Üàôð ´ÜàôÚÂÆ Ð²Üð²ÚÆÜ Ì²è²ÚàôÂÚàôÜÜºð (ïáÕ2110+ïáÕ2120+ïáÕ2130+ïáÕ2140+ïáÕ2150+ ïáÕ2160+ïáÕ2170+ïáÕ2180)                                                                                        </t>
  </si>
  <si>
    <t>ÀÜ¸²ØºÜÀ Ì²Êêºð ïáÕ2100+ïáÕ2200+ïáÕ2300+ïáÕ2400+ïáÕ2500+ïáÕ2600+տáÕ2700+ïáÕ2800+ïáÕ2900+ïáÕ3000+ïáÕ3100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</si>
  <si>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</si>
  <si>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</si>
  <si>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>ÀÝ¹Ñ³Ýáõñ µÝáõÛÃÇ ³ÛÉ Í³é³ÛáõÃÛáõÝÝ»ñ</t>
  </si>
  <si>
    <t>¶ñ³ë»ÝÛ³Ï³ÛÇÝ ÝÛáõÃ»ñ ¨ Ñ³·áõëï</t>
  </si>
  <si>
    <t xml:space="preserve">ÎáÙáõÝ³É Í³é³ÛáõÃÛáõÝÝ»ñ                                                </t>
  </si>
  <si>
    <t>Ø³ëÝ³·Çï³Ï³Ý Í³é³ÛáõÃÛáõÝÝ»ñ</t>
  </si>
  <si>
    <t>²ÛÉ Ñ³ñÏ»ñ</t>
  </si>
  <si>
    <t xml:space="preserve">²ÛÉ Ù»ù»Ý³ ë³ñù³íáñáõÙÝ»ñ                                   </t>
  </si>
  <si>
    <t>Þ»Ýù»ñÇ ßÇÝáõÃÛáõÝÝ»ñÇ Ï³éáõóáõÙ</t>
  </si>
  <si>
    <t>¶ÛáõÕ³ïÝï»ë³Ï³Ý ³åñ³ÝùÝ»ñ</t>
  </si>
  <si>
    <t>êáõµëÇ¹Ç³Ý»ñ áã å»ï³Ï³Ý, áã ýÇÝ³Ýë³Ï³Ý Ï³½Ù³Ï»ñåáõÃÛáõÝÝ»ñÇÝ</t>
  </si>
  <si>
    <t>²ñï³ë³ÑÙ³ÝÛ³Ý ·áñÍáõÕáõÙÝ»ñ</t>
  </si>
  <si>
    <t>²ÛÉ Ýå³ëïÝ»ñ µÛáõç»Çó</t>
  </si>
  <si>
    <t>ÜíÇñ³ïíáõÃÛáõÝÝ»ñ ³ÛÉ ß³ÑáõÛÃ ãÑ»ï³åÝ¹áÕ Ï³½Ù³Ï»ñåáõÃÛáõÝÝ»ñÇÝ</t>
  </si>
  <si>
    <t>²ÛÉ  Í³Ëë»ñ</t>
  </si>
  <si>
    <t xml:space="preserve"> ÎñÃ³Ï³Ý ëåáñï³ÛÇÝ ¨ Ùß³ÏáõÃ³ÛÇÝ Ýå³ëïÝ»ñ µÛáõç»Çó                                             </t>
  </si>
  <si>
    <t xml:space="preserve">ÜíÇñ³ïíáõÃÛáõÝÝ»ñ³ÛÉ ß³ÑáõÛÃ ãÑ»ï³åÝ¹áÕ Ï³½Ù³Ï»ñåáõÃÛáõÝÝ»ñÇÝ                                      </t>
  </si>
  <si>
    <t>(ïáÕ 1132 + ïáÕ 1135 + ïáÕ 1136 + ïáÕ 1137 + ïáÕ 1138 + ïáÕ 1139 + ïáÕ 1140 + ïáÕ 1141 + ïáÕ 1142 + ïáÕ 1143 + ïáÕ 1144+ïáÕ 1145+1146)</t>
  </si>
  <si>
    <t>ժդ)Համայնքի տարածքում խանութներում և կրպակներում տեխնիկական հեղուկների վաճառքի թույլտվության համար</t>
  </si>
  <si>
    <t>1353</t>
  </si>
  <si>
    <t>Օրենքով սահմանված դեպքերում համայնքային հիմնարկների կողմից առանց տեղական տուրքի գանձման մատուցվող ծառայություններևի կամ կատարվող գործողությունների դիմաց  ստացվող այլ վճարներ</t>
  </si>
  <si>
    <t>1372</t>
  </si>
  <si>
    <t>Հոդվածի NN</t>
  </si>
  <si>
    <t>(ïáÕ 1310 + ïáÕ 1320 + ïáÕ 1330 + ïáÕ 1340 + ïáÕ 1350 + ïáÕ 1360 + ïáÕ 1370 + ïáÕ 1380+տող1390)</t>
  </si>
  <si>
    <r>
      <t xml:space="preserve">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</si>
  <si>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</t>
    </r>
    <r>
      <rPr>
        <b/>
        <u val="single"/>
        <sz val="11"/>
        <rFont val="Arial LatArm"/>
        <family val="2"/>
      </rPr>
      <t>Ð²îì²Ì 2</t>
    </r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</si>
  <si>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</si>
  <si>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</si>
  <si>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</si>
  <si>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</si>
  <si>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</si>
  <si>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</si>
  <si>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</si>
  <si>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</si>
  <si>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</si>
  <si>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</si>
  <si>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sz val="11"/>
        <color indexed="8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</si>
  <si>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color indexed="8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</si>
  <si>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</si>
  <si>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</si>
  <si>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1"/>
        <color indexed="8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</si>
  <si>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color indexed="8"/>
        <rFont val="Arial LatArm"/>
        <family val="2"/>
      </rPr>
      <t>(ïáÕ4421+ïáÕ4422)</t>
    </r>
  </si>
  <si>
    <r>
      <t>¸ð²Ø²ÞÜàðÐÜºð úî²ðºðÎðÚ² Î²è²ì²ðàôÂÚàôÜÜºðÆÜ</t>
    </r>
    <r>
      <rPr>
        <sz val="11"/>
        <color indexed="8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</si>
  <si>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</si>
  <si>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color indexed="8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</si>
  <si>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color indexed="8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</si>
  <si>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11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</si>
  <si>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</si>
  <si>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</si>
  <si>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</si>
  <si>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</si>
  <si>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</si>
  <si>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r>
      <t xml:space="preserve">¸²î²ð²ÜÜºðÆ ÎàÔØÆò ÜÞ²Ü²Îì²Ì îàôÚÄºð ºì îàô¶²ÜøÜºð </t>
    </r>
    <r>
      <rPr>
        <sz val="11"/>
        <color indexed="8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</si>
  <si>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</si>
  <si>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color indexed="8"/>
        <rFont val="Arial LatArm"/>
        <family val="2"/>
      </rPr>
      <t xml:space="preserve"> </t>
    </r>
    <r>
      <rPr>
        <i/>
        <sz val="11"/>
        <color indexed="8"/>
        <rFont val="Arial LatArm"/>
        <family val="2"/>
      </rPr>
      <t xml:space="preserve">ìºð²Î²Ü¶ÜàôØ </t>
    </r>
    <r>
      <rPr>
        <sz val="11"/>
        <color indexed="8"/>
        <rFont val="Arial LatArm"/>
        <family val="2"/>
      </rPr>
      <t>(ïáÕ4751)</t>
    </r>
  </si>
  <si>
    <r>
      <t xml:space="preserve"> ²ÚÈ Ì²Êêºð </t>
    </r>
    <r>
      <rPr>
        <sz val="11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</si>
  <si>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11"/>
        <color indexed="8"/>
        <rFont val="Arial LatArm"/>
        <family val="2"/>
      </rPr>
      <t>(ïáÕ4771)</t>
    </r>
  </si>
  <si>
    <r>
      <t xml:space="preserve">ÞºÜøºð ºì ÞÆÜàôÂÚàôÜÜºð          </t>
    </r>
    <r>
      <rPr>
        <sz val="11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</si>
  <si>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1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</si>
  <si>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11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</si>
  <si>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</si>
  <si>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</si>
  <si>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11"/>
        <rFont val="Arial LatArm"/>
        <family val="2"/>
      </rPr>
      <t>(ïáÕ 5411+ïáÕ 5421+ïáÕ 5431+ïáÕ5441)</t>
    </r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</si>
  <si>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</si>
  <si>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</si>
  <si>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</t>
    </r>
    <r>
      <rPr>
        <sz val="11"/>
        <rFont val="Arial LatArm"/>
        <family val="2"/>
      </rPr>
      <t>(ïáÕ6410+ïáÕ6420+ïáÕ6430+ïáÕ6440)</t>
    </r>
  </si>
  <si>
    <t>¸³ï³ñ³ÝÝ»ñÇ ÏáÕÙÇó Ýß³Ý³Ïí³Í ïáõÛÅ»ñ</t>
  </si>
  <si>
    <t xml:space="preserve">Þ»Ýù»ñÇ ¨ ßÇÝáõÃÛáõÝÝ»ñÇ Ï³åÇï³É í»ñ³Ýáñá·áõÙ                            </t>
  </si>
  <si>
    <t>àã ÝÛáõÃ³Ï³Ý ÑÇÙÝ³Ï³Ý ÙÇçáóÝ»ñ</t>
  </si>
  <si>
    <t xml:space="preserve">Þ»Ýù»ñÇ ¨ ßÇÝáõÃÛáõÝÝ»ñÇ ñ»éù µ»ñáõÙ                            </t>
  </si>
  <si>
    <t>2014Ã.</t>
  </si>
  <si>
    <t>2014  Âì²Î²ÜÆ  ´Úàôæº</t>
  </si>
  <si>
    <t>²ì²¶²Üàô 2013 Âì²Î²ÜÆ 27 ԴԵԿՏԵՄԲԵՐԻ  N  161-Ü àðàÞØ²Ü</t>
  </si>
  <si>
    <t>պաշտոնական դրամաշնորհներ`</t>
  </si>
  <si>
    <t xml:space="preserve">     (Ñ³½³ñ ¹ñ³ÙÝ»ñáí)</t>
  </si>
  <si>
    <t xml:space="preserve">            ³Û¹ ÃíáõÙ`</t>
  </si>
  <si>
    <t>Հավելված 5՝      Գյումրի համայնքի ավագանու 2013 թվականի դեկտեմբերի 27-ի  N 161-Ն որոշման</t>
  </si>
  <si>
    <t>Հավելված 2՝              Գյումրի համայնքի ավագանու 2013 թվականի դեկտեմբերի 27-ի  N 161-Ն   որոշման</t>
  </si>
  <si>
    <t>Հավելված 4՝               Գյումրի համայնքի ավագանու 2013 թվականի դեկտեմբերի 27-ի      N 161-Ն  որոշման</t>
  </si>
  <si>
    <t>Հավելված 6՝             Գյումրի համայնքի ավագանու 2013 թվականի դեկտեմբերի 27-ի          N 161-Ն      որոշման</t>
  </si>
  <si>
    <t>Հավելված 1՝                  Գյումրի համայնքի ավագանու 2013 թվականի դեկտեմբերի 27-ի N 161-Ն      որոշման</t>
  </si>
  <si>
    <t xml:space="preserve">                                                                                                                                                                         Հավելված 3՝                                                                                                                                                                                     Գյումրի  համայնքի                                                                                                                                                                       ավագանու 2013 թվականի                                                                                                                                                                     դեկտեմբերի 27-ի    N161-Ն                                                                                                                                                                                որոշման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</si>
</sst>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FC19]d\ mmmm\ yyyy\ &quot;г.&quot;"/>
    <numFmt numFmtId="188" formatCode="000.0"/>
    <numFmt numFmtId="189" formatCode="000.00"/>
  </numFmts>
  <fonts count="10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 Armenian"/>
      <family val="2"/>
    </font>
    <font>
      <sz val="20"/>
      <name val="Arial Armenian"/>
      <family val="2"/>
    </font>
    <font>
      <sz val="24"/>
      <name val="Arial Armenian"/>
      <family val="2"/>
    </font>
    <font>
      <b/>
      <sz val="24"/>
      <name val="Arial Armenian"/>
      <family val="2"/>
    </font>
    <font>
      <b/>
      <sz val="22"/>
      <name val="Arial Armenian"/>
      <family val="2"/>
    </font>
    <font>
      <b/>
      <sz val="13"/>
      <name val="Arial Armenian"/>
      <family val="2"/>
    </font>
    <font>
      <sz val="16"/>
      <name val="Arial Armenian"/>
      <family val="2"/>
    </font>
    <font>
      <sz val="16"/>
      <name val="Arial"/>
      <family val="2"/>
    </font>
    <font>
      <sz val="14"/>
      <name val="Arial Armenian"/>
      <family val="2"/>
    </font>
    <font>
      <sz val="16"/>
      <name val="Sylfaen"/>
      <family val="1"/>
    </font>
    <font>
      <sz val="12"/>
      <color indexed="10"/>
      <name val="Arial Armenian"/>
      <family val="2"/>
    </font>
    <font>
      <sz val="11"/>
      <color indexed="9"/>
      <name val="Arial Armenian"/>
      <family val="2"/>
    </font>
    <font>
      <i/>
      <sz val="12"/>
      <name val="Arial Armenian"/>
      <family val="2"/>
    </font>
    <font>
      <sz val="8"/>
      <color indexed="10"/>
      <name val="Arial Armenian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4"/>
      <name val="Arial LatArm"/>
      <family val="2"/>
    </font>
    <font>
      <sz val="12"/>
      <name val="Arial LatArm"/>
      <family val="2"/>
    </font>
    <font>
      <i/>
      <sz val="12"/>
      <name val="Arial LatArm"/>
      <family val="2"/>
    </font>
    <font>
      <sz val="12"/>
      <color indexed="10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11"/>
      <color indexed="9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b/>
      <u val="single"/>
      <sz val="11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sz val="12"/>
      <color indexed="8"/>
      <name val="Arial LatArm"/>
      <family val="2"/>
    </font>
    <font>
      <i/>
      <sz val="11"/>
      <name val="Arial LatArm"/>
      <family val="2"/>
    </font>
    <font>
      <sz val="16"/>
      <name val="Arial LatArm"/>
      <family val="2"/>
    </font>
    <font>
      <b/>
      <sz val="10"/>
      <name val="Arial LatArm"/>
      <family val="2"/>
    </font>
    <font>
      <b/>
      <sz val="12"/>
      <color indexed="8"/>
      <name val="Arial LatArm"/>
      <family val="2"/>
    </font>
    <font>
      <b/>
      <u val="single"/>
      <sz val="12"/>
      <name val="Arial LatArm"/>
      <family val="2"/>
    </font>
    <font>
      <sz val="11"/>
      <color indexed="8"/>
      <name val="Arial LatArm"/>
      <family val="2"/>
    </font>
    <font>
      <i/>
      <sz val="11"/>
      <color indexed="8"/>
      <name val="Arial LatArm"/>
      <family val="2"/>
    </font>
    <font>
      <sz val="14"/>
      <color indexed="9"/>
      <name val="Arial LatArm"/>
      <family val="2"/>
    </font>
    <font>
      <b/>
      <sz val="9"/>
      <name val="Arial LatArm"/>
      <family val="2"/>
    </font>
    <font>
      <sz val="11"/>
      <color indexed="10"/>
      <name val="Arial LatArm"/>
      <family val="2"/>
    </font>
    <font>
      <b/>
      <u val="single"/>
      <sz val="9"/>
      <name val="Arial LatArm"/>
      <family val="2"/>
    </font>
    <font>
      <sz val="9"/>
      <color indexed="8"/>
      <name val="Arial LatArm"/>
      <family val="2"/>
    </font>
    <font>
      <sz val="9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Armenian"/>
      <family val="2"/>
    </font>
    <font>
      <sz val="12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83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86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186" fontId="20" fillId="0" borderId="0" xfId="0" applyNumberFormat="1" applyFont="1" applyAlignment="1">
      <alignment horizontal="centerContinuous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86" fontId="20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Continuous" vertical="top" wrapText="1"/>
    </xf>
    <xf numFmtId="0" fontId="4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86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186" fontId="21" fillId="33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86" fontId="21" fillId="0" borderId="11" xfId="0" applyNumberFormat="1" applyFont="1" applyBorder="1" applyAlignment="1">
      <alignment horizontal="center" vertical="center"/>
    </xf>
    <xf numFmtId="186" fontId="21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186" fontId="22" fillId="0" borderId="0" xfId="0" applyNumberFormat="1" applyFont="1" applyBorder="1" applyAlignment="1">
      <alignment horizontal="centerContinuous" vertical="center"/>
    </xf>
    <xf numFmtId="186" fontId="22" fillId="0" borderId="14" xfId="0" applyNumberFormat="1" applyFont="1" applyBorder="1" applyAlignment="1">
      <alignment horizontal="centerContinuous" vertical="center"/>
    </xf>
    <xf numFmtId="0" fontId="22" fillId="0" borderId="13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186" fontId="22" fillId="0" borderId="0" xfId="0" applyNumberFormat="1" applyFont="1" applyBorder="1" applyAlignment="1">
      <alignment horizontal="center" vertical="center"/>
    </xf>
    <xf numFmtId="186" fontId="22" fillId="0" borderId="1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Continuous" vertical="center"/>
    </xf>
    <xf numFmtId="186" fontId="24" fillId="0" borderId="0" xfId="0" applyNumberFormat="1" applyFont="1" applyBorder="1" applyAlignment="1">
      <alignment horizontal="left" vertical="center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186" fontId="22" fillId="0" borderId="16" xfId="0" applyNumberFormat="1" applyFont="1" applyBorder="1" applyAlignment="1">
      <alignment horizontal="center" vertical="center"/>
    </xf>
    <xf numFmtId="186" fontId="2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3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86" fontId="0" fillId="0" borderId="18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186" fontId="14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49" fontId="9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left" vertical="top" wrapTex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left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49" fontId="10" fillId="33" borderId="0" xfId="0" applyNumberFormat="1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86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86" fontId="6" fillId="0" borderId="18" xfId="0" applyNumberFormat="1" applyFont="1" applyBorder="1" applyAlignment="1" applyProtection="1">
      <alignment vertical="center"/>
      <protection hidden="1"/>
    </xf>
    <xf numFmtId="186" fontId="1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86" fontId="1" fillId="33" borderId="0" xfId="0" applyNumberFormat="1" applyFont="1" applyFill="1" applyAlignment="1" applyProtection="1">
      <alignment horizontal="center" vertical="center"/>
      <protection hidden="1"/>
    </xf>
    <xf numFmtId="186" fontId="12" fillId="33" borderId="0" xfId="0" applyNumberFormat="1" applyFont="1" applyFill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86" fontId="3" fillId="0" borderId="18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178" fontId="9" fillId="0" borderId="0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86" fontId="11" fillId="0" borderId="0" xfId="0" applyNumberFormat="1" applyFont="1" applyFill="1" applyBorder="1" applyAlignment="1" applyProtection="1">
      <alignment/>
      <protection hidden="1"/>
    </xf>
    <xf numFmtId="186" fontId="11" fillId="0" borderId="18" xfId="0" applyNumberFormat="1" applyFont="1" applyFill="1" applyBorder="1" applyAlignment="1" applyProtection="1">
      <alignment/>
      <protection hidden="1"/>
    </xf>
    <xf numFmtId="186" fontId="0" fillId="0" borderId="19" xfId="0" applyNumberFormat="1" applyBorder="1" applyAlignment="1" applyProtection="1">
      <alignment/>
      <protection hidden="1"/>
    </xf>
    <xf numFmtId="186" fontId="0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186" fontId="27" fillId="0" borderId="0" xfId="0" applyNumberFormat="1" applyFont="1" applyAlignment="1" applyProtection="1">
      <alignment/>
      <protection hidden="1"/>
    </xf>
    <xf numFmtId="186" fontId="6" fillId="0" borderId="19" xfId="0" applyNumberFormat="1" applyFont="1" applyBorder="1" applyAlignment="1" applyProtection="1">
      <alignment vertical="center"/>
      <protection hidden="1"/>
    </xf>
    <xf numFmtId="186" fontId="6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186" fontId="26" fillId="0" borderId="0" xfId="0" applyNumberFormat="1" applyFont="1" applyFill="1" applyAlignment="1" applyProtection="1">
      <alignment vertical="center"/>
      <protection hidden="1"/>
    </xf>
    <xf numFmtId="186" fontId="26" fillId="0" borderId="0" xfId="0" applyNumberFormat="1" applyFont="1" applyAlignment="1" applyProtection="1">
      <alignment vertical="center"/>
      <protection hidden="1"/>
    </xf>
    <xf numFmtId="0" fontId="29" fillId="0" borderId="13" xfId="0" applyFont="1" applyBorder="1" applyAlignment="1" applyProtection="1">
      <alignment/>
      <protection hidden="1"/>
    </xf>
    <xf numFmtId="0" fontId="29" fillId="0" borderId="0" xfId="0" applyFont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49" fontId="20" fillId="0" borderId="0" xfId="0" applyNumberFormat="1" applyFont="1" applyAlignment="1">
      <alignment horizontal="left" vertical="center" shrinkToFit="1"/>
    </xf>
    <xf numFmtId="0" fontId="12" fillId="0" borderId="0" xfId="0" applyFont="1" applyAlignment="1" applyProtection="1">
      <alignment vertical="center"/>
      <protection hidden="1"/>
    </xf>
    <xf numFmtId="186" fontId="28" fillId="0" borderId="0" xfId="0" applyNumberFormat="1" applyFont="1" applyFill="1" applyBorder="1" applyAlignment="1" applyProtection="1">
      <alignment/>
      <protection hidden="1"/>
    </xf>
    <xf numFmtId="186" fontId="28" fillId="0" borderId="18" xfId="0" applyNumberFormat="1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 vertical="center"/>
      <protection hidden="1"/>
    </xf>
    <xf numFmtId="186" fontId="17" fillId="0" borderId="0" xfId="0" applyNumberFormat="1" applyFont="1" applyBorder="1" applyAlignment="1" applyProtection="1">
      <alignment vertical="center"/>
      <protection hidden="1"/>
    </xf>
    <xf numFmtId="0" fontId="103" fillId="0" borderId="0" xfId="0" applyFont="1" applyFill="1" applyBorder="1" applyAlignment="1" applyProtection="1">
      <alignment/>
      <protection hidden="1"/>
    </xf>
    <xf numFmtId="186" fontId="12" fillId="0" borderId="0" xfId="0" applyNumberFormat="1" applyFont="1" applyBorder="1" applyAlignment="1" applyProtection="1">
      <alignment vertical="center"/>
      <protection hidden="1"/>
    </xf>
    <xf numFmtId="186" fontId="28" fillId="0" borderId="0" xfId="0" applyNumberFormat="1" applyFont="1" applyBorder="1" applyAlignment="1" applyProtection="1">
      <alignment vertical="center"/>
      <protection hidden="1"/>
    </xf>
    <xf numFmtId="186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186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86" fontId="12" fillId="0" borderId="21" xfId="0" applyNumberFormat="1" applyFont="1" applyBorder="1" applyAlignment="1" applyProtection="1">
      <alignment vertical="center"/>
      <protection hidden="1"/>
    </xf>
    <xf numFmtId="186" fontId="12" fillId="0" borderId="22" xfId="0" applyNumberFormat="1" applyFont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86" fontId="0" fillId="0" borderId="0" xfId="0" applyNumberFormat="1" applyFont="1" applyAlignment="1" applyProtection="1">
      <alignment/>
      <protection hidden="1"/>
    </xf>
    <xf numFmtId="186" fontId="0" fillId="0" borderId="19" xfId="0" applyNumberFormat="1" applyFont="1" applyBorder="1" applyAlignment="1" applyProtection="1">
      <alignment/>
      <protection hidden="1"/>
    </xf>
    <xf numFmtId="186" fontId="1" fillId="0" borderId="0" xfId="0" applyNumberFormat="1" applyFon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186" fontId="34" fillId="0" borderId="0" xfId="0" applyNumberFormat="1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186" fontId="35" fillId="0" borderId="0" xfId="0" applyNumberFormat="1" applyFont="1" applyBorder="1" applyAlignment="1" applyProtection="1">
      <alignment horizontal="center"/>
      <protection hidden="1"/>
    </xf>
    <xf numFmtId="49" fontId="11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wrapText="1"/>
      <protection hidden="1"/>
    </xf>
    <xf numFmtId="0" fontId="11" fillId="33" borderId="23" xfId="0" applyFont="1" applyFill="1" applyBorder="1" applyAlignment="1" applyProtection="1">
      <alignment horizontal="center"/>
      <protection hidden="1"/>
    </xf>
    <xf numFmtId="186" fontId="11" fillId="0" borderId="24" xfId="0" applyNumberFormat="1" applyFont="1" applyBorder="1" applyAlignment="1" applyProtection="1">
      <alignment/>
      <protection hidden="1"/>
    </xf>
    <xf numFmtId="0" fontId="11" fillId="0" borderId="25" xfId="0" applyFont="1" applyBorder="1" applyAlignment="1" applyProtection="1">
      <alignment/>
      <protection hidden="1"/>
    </xf>
    <xf numFmtId="186" fontId="11" fillId="0" borderId="23" xfId="0" applyNumberFormat="1" applyFont="1" applyBorder="1" applyAlignment="1" applyProtection="1">
      <alignment/>
      <protection hidden="1"/>
    </xf>
    <xf numFmtId="0" fontId="11" fillId="0" borderId="26" xfId="0" applyFont="1" applyBorder="1" applyAlignment="1" applyProtection="1">
      <alignment/>
      <protection hidden="1"/>
    </xf>
    <xf numFmtId="0" fontId="11" fillId="0" borderId="26" xfId="0" applyFont="1" applyBorder="1" applyAlignment="1" applyProtection="1">
      <alignment vertical="center" wrapText="1"/>
      <protection hidden="1"/>
    </xf>
    <xf numFmtId="0" fontId="30" fillId="0" borderId="26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6" fontId="34" fillId="0" borderId="0" xfId="0" applyNumberFormat="1" applyFont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186" fontId="39" fillId="0" borderId="0" xfId="0" applyNumberFormat="1" applyFont="1" applyFill="1" applyBorder="1" applyAlignment="1" applyProtection="1">
      <alignment/>
      <protection hidden="1"/>
    </xf>
    <xf numFmtId="178" fontId="37" fillId="0" borderId="0" xfId="0" applyNumberFormat="1" applyFont="1" applyFill="1" applyBorder="1" applyAlignment="1" applyProtection="1">
      <alignment horizontal="center" vertical="top"/>
      <protection hidden="1"/>
    </xf>
    <xf numFmtId="0" fontId="37" fillId="0" borderId="0" xfId="0" applyFont="1" applyFill="1" applyBorder="1" applyAlignment="1" applyProtection="1">
      <alignment horizontal="center" vertical="top"/>
      <protection hidden="1"/>
    </xf>
    <xf numFmtId="0" fontId="37" fillId="0" borderId="0" xfId="0" applyFont="1" applyFill="1" applyBorder="1" applyAlignment="1" applyProtection="1">
      <alignment horizontal="left" vertical="top" wrapText="1"/>
      <protection hidden="1"/>
    </xf>
    <xf numFmtId="0" fontId="39" fillId="0" borderId="0" xfId="0" applyFont="1" applyFill="1" applyBorder="1" applyAlignment="1" applyProtection="1">
      <alignment vertical="top" wrapText="1"/>
      <protection hidden="1"/>
    </xf>
    <xf numFmtId="49" fontId="40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40" fillId="0" borderId="28" xfId="0" applyNumberFormat="1" applyFont="1" applyFill="1" applyBorder="1" applyAlignment="1" applyProtection="1">
      <alignment horizontal="center" vertical="center" wrapText="1"/>
      <protection hidden="1"/>
    </xf>
    <xf numFmtId="179" fontId="40" fillId="0" borderId="28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23" xfId="0" applyNumberFormat="1" applyFont="1" applyBorder="1" applyAlignment="1" applyProtection="1">
      <alignment horizontal="center" vertical="center"/>
      <protection hidden="1"/>
    </xf>
    <xf numFmtId="179" fontId="40" fillId="0" borderId="16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29" xfId="0" applyNumberFormat="1" applyFont="1" applyFill="1" applyBorder="1" applyAlignment="1" applyProtection="1">
      <alignment horizontal="center" vertical="center"/>
      <protection hidden="1"/>
    </xf>
    <xf numFmtId="179" fontId="40" fillId="0" borderId="16" xfId="0" applyNumberFormat="1" applyFont="1" applyFill="1" applyBorder="1" applyAlignment="1" applyProtection="1">
      <alignment vertical="top" wrapText="1"/>
      <protection hidden="1"/>
    </xf>
    <xf numFmtId="186" fontId="36" fillId="0" borderId="29" xfId="0" applyNumberFormat="1" applyFont="1" applyFill="1" applyBorder="1" applyAlignment="1" applyProtection="1">
      <alignment/>
      <protection hidden="1"/>
    </xf>
    <xf numFmtId="186" fontId="36" fillId="0" borderId="17" xfId="0" applyNumberFormat="1" applyFont="1" applyFill="1" applyBorder="1" applyAlignment="1" applyProtection="1">
      <alignment/>
      <protection hidden="1"/>
    </xf>
    <xf numFmtId="186" fontId="36" fillId="0" borderId="25" xfId="0" applyNumberFormat="1" applyFont="1" applyFill="1" applyBorder="1" applyAlignment="1" applyProtection="1">
      <alignment/>
      <protection hidden="1"/>
    </xf>
    <xf numFmtId="0" fontId="40" fillId="0" borderId="18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horizontal="left" vertical="top" wrapText="1" readingOrder="1"/>
      <protection hidden="1"/>
    </xf>
    <xf numFmtId="186" fontId="36" fillId="0" borderId="31" xfId="0" applyNumberFormat="1" applyFont="1" applyFill="1" applyBorder="1" applyAlignment="1" applyProtection="1">
      <alignment horizontal="center" vertical="center"/>
      <protection hidden="1"/>
    </xf>
    <xf numFmtId="186" fontId="36" fillId="0" borderId="31" xfId="0" applyNumberFormat="1" applyFont="1" applyFill="1" applyBorder="1" applyAlignment="1" applyProtection="1">
      <alignment/>
      <protection hidden="1"/>
    </xf>
    <xf numFmtId="186" fontId="36" fillId="0" borderId="32" xfId="0" applyNumberFormat="1" applyFont="1" applyFill="1" applyBorder="1" applyAlignment="1" applyProtection="1">
      <alignment/>
      <protection hidden="1"/>
    </xf>
    <xf numFmtId="186" fontId="36" fillId="0" borderId="26" xfId="0" applyNumberFormat="1" applyFont="1" applyFill="1" applyBorder="1" applyAlignment="1" applyProtection="1">
      <alignment/>
      <protection hidden="1"/>
    </xf>
    <xf numFmtId="0" fontId="40" fillId="0" borderId="18" xfId="0" applyFont="1" applyFill="1" applyBorder="1" applyAlignment="1" applyProtection="1">
      <alignment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36" fillId="0" borderId="18" xfId="0" applyNumberFormat="1" applyFont="1" applyFill="1" applyBorder="1" applyAlignment="1" applyProtection="1">
      <alignment vertical="center" wrapText="1" readingOrder="1"/>
      <protection hidden="1"/>
    </xf>
    <xf numFmtId="179" fontId="40" fillId="0" borderId="30" xfId="0" applyNumberFormat="1" applyFont="1" applyFill="1" applyBorder="1" applyAlignment="1" applyProtection="1">
      <alignment vertical="top" wrapText="1"/>
      <protection hidden="1"/>
    </xf>
    <xf numFmtId="186" fontId="36" fillId="0" borderId="31" xfId="0" applyNumberFormat="1" applyFont="1" applyFill="1" applyBorder="1" applyAlignment="1" applyProtection="1">
      <alignment vertical="center"/>
      <protection hidden="1"/>
    </xf>
    <xf numFmtId="49" fontId="40" fillId="0" borderId="18" xfId="0" applyNumberFormat="1" applyFont="1" applyFill="1" applyBorder="1" applyAlignment="1" applyProtection="1">
      <alignment horizontal="center" vertical="center"/>
      <protection hidden="1"/>
    </xf>
    <xf numFmtId="186" fontId="36" fillId="0" borderId="31" xfId="0" applyNumberFormat="1" applyFont="1" applyFill="1" applyBorder="1" applyAlignment="1" applyProtection="1">
      <alignment horizontal="center"/>
      <protection hidden="1"/>
    </xf>
    <xf numFmtId="186" fontId="36" fillId="0" borderId="32" xfId="0" applyNumberFormat="1" applyFont="1" applyFill="1" applyBorder="1" applyAlignment="1" applyProtection="1">
      <alignment horizontal="center"/>
      <protection hidden="1"/>
    </xf>
    <xf numFmtId="186" fontId="36" fillId="0" borderId="26" xfId="0" applyNumberFormat="1" applyFont="1" applyFill="1" applyBorder="1" applyAlignment="1" applyProtection="1">
      <alignment horizontal="center"/>
      <protection hidden="1"/>
    </xf>
    <xf numFmtId="0" fontId="40" fillId="0" borderId="18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0" fillId="0" borderId="30" xfId="0" applyNumberFormat="1" applyFont="1" applyFill="1" applyBorder="1" applyAlignment="1" applyProtection="1">
      <alignment horizontal="justify" vertical="top" wrapText="1" readingOrder="1"/>
      <protection hidden="1"/>
    </xf>
    <xf numFmtId="0" fontId="40" fillId="0" borderId="30" xfId="0" applyFont="1" applyFill="1" applyBorder="1" applyAlignment="1" applyProtection="1">
      <alignment vertical="top" wrapText="1"/>
      <protection hidden="1"/>
    </xf>
    <xf numFmtId="0" fontId="40" fillId="0" borderId="30" xfId="0" applyFont="1" applyFill="1" applyBorder="1" applyAlignment="1" applyProtection="1">
      <alignment horizontal="center" vertical="center" wrapText="1"/>
      <protection hidden="1"/>
    </xf>
    <xf numFmtId="186" fontId="36" fillId="0" borderId="26" xfId="0" applyNumberFormat="1" applyFont="1" applyFill="1" applyBorder="1" applyAlignment="1" applyProtection="1">
      <alignment horizontal="center" vertical="center"/>
      <protection hidden="1"/>
    </xf>
    <xf numFmtId="186" fontId="36" fillId="0" borderId="32" xfId="0" applyNumberFormat="1" applyFont="1" applyFill="1" applyBorder="1" applyAlignment="1" applyProtection="1">
      <alignment horizontal="center" vertical="center"/>
      <protection hidden="1"/>
    </xf>
    <xf numFmtId="0" fontId="39" fillId="0" borderId="18" xfId="0" applyNumberFormat="1" applyFont="1" applyFill="1" applyBorder="1" applyAlignment="1" applyProtection="1">
      <alignment horizontal="center" vertical="center"/>
      <protection hidden="1"/>
    </xf>
    <xf numFmtId="179" fontId="39" fillId="0" borderId="30" xfId="0" applyNumberFormat="1" applyFont="1" applyFill="1" applyBorder="1" applyAlignment="1" applyProtection="1">
      <alignment vertical="top" wrapText="1"/>
      <protection hidden="1"/>
    </xf>
    <xf numFmtId="0" fontId="39" fillId="0" borderId="30" xfId="0" applyFont="1" applyFill="1" applyBorder="1" applyAlignment="1" applyProtection="1">
      <alignment vertical="top" wrapText="1"/>
      <protection hidden="1"/>
    </xf>
    <xf numFmtId="0" fontId="39" fillId="0" borderId="30" xfId="0" applyNumberFormat="1" applyFont="1" applyFill="1" applyBorder="1" applyAlignment="1" applyProtection="1">
      <alignment horizontal="left" vertical="top" wrapText="1" readingOrder="1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179" fontId="39" fillId="0" borderId="16" xfId="0" applyNumberFormat="1" applyFont="1" applyFill="1" applyBorder="1" applyAlignment="1" applyProtection="1">
      <alignment vertical="top" wrapText="1"/>
      <protection hidden="1"/>
    </xf>
    <xf numFmtId="178" fontId="39" fillId="0" borderId="30" xfId="0" applyNumberFormat="1" applyFont="1" applyFill="1" applyBorder="1" applyAlignment="1" applyProtection="1">
      <alignment vertical="top" wrapText="1"/>
      <protection hidden="1"/>
    </xf>
    <xf numFmtId="186" fontId="36" fillId="0" borderId="31" xfId="0" applyNumberFormat="1" applyFont="1" applyFill="1" applyBorder="1" applyAlignment="1" applyProtection="1">
      <alignment horizontal="right"/>
      <protection hidden="1"/>
    </xf>
    <xf numFmtId="186" fontId="36" fillId="0" borderId="26" xfId="0" applyNumberFormat="1" applyFont="1" applyFill="1" applyBorder="1" applyAlignment="1" applyProtection="1">
      <alignment horizontal="right"/>
      <protection hidden="1"/>
    </xf>
    <xf numFmtId="186" fontId="45" fillId="0" borderId="31" xfId="0" applyNumberFormat="1" applyFont="1" applyFill="1" applyBorder="1" applyAlignment="1" applyProtection="1">
      <alignment/>
      <protection hidden="1"/>
    </xf>
    <xf numFmtId="186" fontId="45" fillId="0" borderId="32" xfId="0" applyNumberFormat="1" applyFont="1" applyFill="1" applyBorder="1" applyAlignment="1" applyProtection="1">
      <alignment/>
      <protection hidden="1"/>
    </xf>
    <xf numFmtId="186" fontId="3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30" xfId="0" applyNumberFormat="1" applyFont="1" applyFill="1" applyBorder="1" applyAlignment="1" applyProtection="1">
      <alignment horizontal="right" vertical="top" wrapText="1" readingOrder="1"/>
      <protection hidden="1"/>
    </xf>
    <xf numFmtId="0" fontId="39" fillId="0" borderId="18" xfId="0" applyFont="1" applyFill="1" applyBorder="1" applyAlignment="1" applyProtection="1">
      <alignment horizontal="center" vertical="center"/>
      <protection hidden="1"/>
    </xf>
    <xf numFmtId="49" fontId="39" fillId="0" borderId="18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left" vertical="top" wrapText="1"/>
      <protection hidden="1"/>
    </xf>
    <xf numFmtId="178" fontId="43" fillId="0" borderId="0" xfId="0" applyNumberFormat="1" applyFont="1" applyFill="1" applyBorder="1" applyAlignment="1" applyProtection="1">
      <alignment horizontal="center" vertical="top"/>
      <protection hidden="1"/>
    </xf>
    <xf numFmtId="0" fontId="46" fillId="0" borderId="0" xfId="0" applyFont="1" applyFill="1" applyBorder="1" applyAlignment="1" applyProtection="1">
      <alignment horizontal="center" vertical="top"/>
      <protection hidden="1"/>
    </xf>
    <xf numFmtId="178" fontId="47" fillId="0" borderId="0" xfId="0" applyNumberFormat="1" applyFont="1" applyFill="1" applyBorder="1" applyAlignment="1" applyProtection="1">
      <alignment horizontal="center" vertical="top"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4" fillId="0" borderId="0" xfId="0" applyFont="1" applyFill="1" applyBorder="1" applyAlignment="1" applyProtection="1">
      <alignment horizontal="left" vertical="top" wrapText="1"/>
      <protection hidden="1"/>
    </xf>
    <xf numFmtId="0" fontId="44" fillId="0" borderId="0" xfId="0" applyFont="1" applyFill="1" applyBorder="1" applyAlignment="1" applyProtection="1">
      <alignment vertical="top" wrapText="1"/>
      <protection hidden="1"/>
    </xf>
    <xf numFmtId="186" fontId="44" fillId="0" borderId="0" xfId="0" applyNumberFormat="1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186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86" fontId="36" fillId="0" borderId="18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04" fillId="0" borderId="0" xfId="0" applyFont="1" applyFill="1" applyBorder="1" applyAlignment="1" applyProtection="1">
      <alignment/>
      <protection hidden="1"/>
    </xf>
    <xf numFmtId="186" fontId="36" fillId="0" borderId="18" xfId="0" applyNumberFormat="1" applyFont="1" applyFill="1" applyBorder="1" applyAlignment="1" applyProtection="1">
      <alignment horizontal="center" vertical="center"/>
      <protection hidden="1"/>
    </xf>
    <xf numFmtId="186" fontId="40" fillId="0" borderId="0" xfId="0" applyNumberFormat="1" applyFont="1" applyFill="1" applyBorder="1" applyAlignment="1" applyProtection="1">
      <alignment/>
      <protection hidden="1"/>
    </xf>
    <xf numFmtId="186" fontId="36" fillId="0" borderId="18" xfId="0" applyNumberFormat="1" applyFont="1" applyFill="1" applyBorder="1" applyAlignment="1" applyProtection="1">
      <alignment horizontal="center" wrapText="1"/>
      <protection hidden="1"/>
    </xf>
    <xf numFmtId="186" fontId="36" fillId="0" borderId="18" xfId="0" applyNumberFormat="1" applyFont="1" applyFill="1" applyBorder="1" applyAlignment="1" applyProtection="1">
      <alignment horizontal="right"/>
      <protection hidden="1"/>
    </xf>
    <xf numFmtId="186" fontId="36" fillId="0" borderId="18" xfId="0" applyNumberFormat="1" applyFont="1" applyFill="1" applyBorder="1" applyAlignment="1" applyProtection="1">
      <alignment vertical="center" wrapText="1"/>
      <protection hidden="1"/>
    </xf>
    <xf numFmtId="2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18" xfId="0" applyNumberFormat="1" applyFont="1" applyFill="1" applyBorder="1" applyAlignment="1" applyProtection="1">
      <alignment horizontal="right" wrapText="1"/>
      <protection hidden="1"/>
    </xf>
    <xf numFmtId="0" fontId="36" fillId="0" borderId="0" xfId="0" applyFont="1" applyFill="1" applyBorder="1" applyAlignment="1" applyProtection="1">
      <alignment/>
      <protection hidden="1"/>
    </xf>
    <xf numFmtId="186" fontId="39" fillId="0" borderId="18" xfId="0" applyNumberFormat="1" applyFont="1" applyFill="1" applyBorder="1" applyAlignment="1" applyProtection="1">
      <alignment/>
      <protection hidden="1"/>
    </xf>
    <xf numFmtId="186" fontId="36" fillId="0" borderId="32" xfId="0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/>
      <protection hidden="1"/>
    </xf>
    <xf numFmtId="179" fontId="40" fillId="0" borderId="30" xfId="0" applyNumberFormat="1" applyFont="1" applyFill="1" applyBorder="1" applyAlignment="1" applyProtection="1">
      <alignment vertical="center" wrapText="1"/>
      <protection hidden="1"/>
    </xf>
    <xf numFmtId="179" fontId="39" fillId="0" borderId="18" xfId="0" applyNumberFormat="1" applyFont="1" applyFill="1" applyBorder="1" applyAlignment="1" applyProtection="1">
      <alignment vertical="top" wrapText="1"/>
      <protection hidden="1"/>
    </xf>
    <xf numFmtId="179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188" fontId="36" fillId="0" borderId="31" xfId="0" applyNumberFormat="1" applyFont="1" applyFill="1" applyBorder="1" applyAlignment="1" applyProtection="1">
      <alignment/>
      <protection hidden="1"/>
    </xf>
    <xf numFmtId="188" fontId="36" fillId="0" borderId="32" xfId="0" applyNumberFormat="1" applyFont="1" applyFill="1" applyBorder="1" applyAlignment="1" applyProtection="1">
      <alignment/>
      <protection hidden="1"/>
    </xf>
    <xf numFmtId="188" fontId="36" fillId="0" borderId="26" xfId="0" applyNumberFormat="1" applyFont="1" applyFill="1" applyBorder="1" applyAlignment="1" applyProtection="1">
      <alignment/>
      <protection hidden="1"/>
    </xf>
    <xf numFmtId="188" fontId="39" fillId="0" borderId="18" xfId="0" applyNumberFormat="1" applyFont="1" applyFill="1" applyBorder="1" applyAlignment="1" applyProtection="1">
      <alignment vertical="top" wrapText="1"/>
      <protection hidden="1"/>
    </xf>
    <xf numFmtId="0" fontId="39" fillId="0" borderId="18" xfId="0" applyFont="1" applyFill="1" applyBorder="1" applyAlignment="1" applyProtection="1">
      <alignment horizontal="center" vertical="center" wrapText="1"/>
      <protection hidden="1"/>
    </xf>
    <xf numFmtId="0" fontId="39" fillId="0" borderId="18" xfId="0" applyFont="1" applyFill="1" applyBorder="1" applyAlignment="1" applyProtection="1">
      <alignment vertical="top" wrapText="1"/>
      <protection hidden="1"/>
    </xf>
    <xf numFmtId="186" fontId="39" fillId="0" borderId="18" xfId="0" applyNumberFormat="1" applyFont="1" applyFill="1" applyBorder="1" applyAlignment="1" applyProtection="1">
      <alignment vertical="top" wrapText="1"/>
      <protection hidden="1"/>
    </xf>
    <xf numFmtId="186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50" fillId="0" borderId="0" xfId="0" applyNumberFormat="1" applyFont="1" applyFill="1" applyBorder="1" applyAlignment="1" applyProtection="1">
      <alignment vertical="center" wrapText="1"/>
      <protection hidden="1"/>
    </xf>
    <xf numFmtId="186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0" xfId="0" applyNumberFormat="1" applyFont="1" applyFill="1" applyBorder="1" applyAlignment="1" applyProtection="1">
      <alignment horizontal="center" vertical="center"/>
      <protection hidden="1"/>
    </xf>
    <xf numFmtId="186" fontId="36" fillId="0" borderId="33" xfId="0" applyNumberFormat="1" applyFont="1" applyFill="1" applyBorder="1" applyAlignment="1" applyProtection="1">
      <alignment horizontal="center"/>
      <protection hidden="1"/>
    </xf>
    <xf numFmtId="186" fontId="36" fillId="0" borderId="32" xfId="0" applyNumberFormat="1" applyFont="1" applyFill="1" applyBorder="1" applyAlignment="1" applyProtection="1">
      <alignment horizontal="center" vertical="center" wrapText="1"/>
      <protection hidden="1"/>
    </xf>
    <xf numFmtId="188" fontId="40" fillId="0" borderId="0" xfId="0" applyNumberFormat="1" applyFont="1" applyFill="1" applyBorder="1" applyAlignment="1" applyProtection="1">
      <alignment/>
      <protection hidden="1"/>
    </xf>
    <xf numFmtId="188" fontId="39" fillId="0" borderId="31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31" xfId="0" applyNumberFormat="1" applyFont="1" applyFill="1" applyBorder="1" applyAlignment="1" applyProtection="1">
      <alignment vertical="top" wrapText="1"/>
      <protection hidden="1"/>
    </xf>
    <xf numFmtId="186" fontId="39" fillId="0" borderId="31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31" xfId="0" applyNumberFormat="1" applyFont="1" applyFill="1" applyBorder="1" applyAlignment="1" applyProtection="1">
      <alignment vertical="top" wrapText="1"/>
      <protection hidden="1"/>
    </xf>
    <xf numFmtId="188" fontId="39" fillId="0" borderId="32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32" xfId="0" applyNumberFormat="1" applyFont="1" applyFill="1" applyBorder="1" applyAlignment="1" applyProtection="1">
      <alignment vertical="top" wrapText="1"/>
      <protection hidden="1"/>
    </xf>
    <xf numFmtId="186" fontId="39" fillId="0" borderId="32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32" xfId="0" applyNumberFormat="1" applyFont="1" applyFill="1" applyBorder="1" applyAlignment="1" applyProtection="1">
      <alignment vertical="top" wrapText="1"/>
      <protection hidden="1"/>
    </xf>
    <xf numFmtId="188" fontId="39" fillId="0" borderId="26" xfId="0" applyNumberFormat="1" applyFont="1" applyFill="1" applyBorder="1" applyAlignment="1" applyProtection="1">
      <alignment vertical="top" wrapText="1"/>
      <protection hidden="1"/>
    </xf>
    <xf numFmtId="188" fontId="39" fillId="0" borderId="26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26" xfId="0" applyNumberFormat="1" applyFont="1" applyFill="1" applyBorder="1" applyAlignment="1" applyProtection="1">
      <alignment vertical="top" wrapText="1"/>
      <protection hidden="1"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44" fillId="0" borderId="0" xfId="0" applyFont="1" applyAlignment="1" applyProtection="1">
      <alignment horizontal="center" vertical="center"/>
      <protection hidden="1"/>
    </xf>
    <xf numFmtId="186" fontId="44" fillId="0" borderId="0" xfId="0" applyNumberFormat="1" applyFont="1" applyBorder="1" applyAlignment="1" applyProtection="1">
      <alignment horizontal="center" vertical="center"/>
      <protection hidden="1"/>
    </xf>
    <xf numFmtId="186" fontId="44" fillId="0" borderId="0" xfId="0" applyNumberFormat="1" applyFont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186" fontId="54" fillId="0" borderId="0" xfId="0" applyNumberFormat="1" applyFont="1" applyAlignment="1" applyProtection="1">
      <alignment/>
      <protection hidden="1"/>
    </xf>
    <xf numFmtId="186" fontId="54" fillId="0" borderId="0" xfId="0" applyNumberFormat="1" applyFont="1" applyBorder="1" applyAlignment="1" applyProtection="1">
      <alignment/>
      <protection hidden="1"/>
    </xf>
    <xf numFmtId="0" fontId="40" fillId="33" borderId="23" xfId="0" applyNumberFormat="1" applyFont="1" applyFill="1" applyBorder="1" applyAlignment="1" applyProtection="1">
      <alignment horizontal="center"/>
      <protection hidden="1"/>
    </xf>
    <xf numFmtId="0" fontId="40" fillId="33" borderId="28" xfId="0" applyNumberFormat="1" applyFont="1" applyFill="1" applyBorder="1" applyAlignment="1" applyProtection="1">
      <alignment horizontal="center"/>
      <protection hidden="1"/>
    </xf>
    <xf numFmtId="0" fontId="40" fillId="33" borderId="34" xfId="0" applyNumberFormat="1" applyFont="1" applyFill="1" applyBorder="1" applyAlignment="1" applyProtection="1">
      <alignment horizontal="center"/>
      <protection hidden="1"/>
    </xf>
    <xf numFmtId="186" fontId="40" fillId="0" borderId="23" xfId="0" applyNumberFormat="1" applyFont="1" applyBorder="1" applyAlignment="1" applyProtection="1">
      <alignment/>
      <protection hidden="1"/>
    </xf>
    <xf numFmtId="186" fontId="40" fillId="0" borderId="35" xfId="0" applyNumberFormat="1" applyFont="1" applyBorder="1" applyAlignment="1" applyProtection="1">
      <alignment/>
      <protection hidden="1"/>
    </xf>
    <xf numFmtId="186" fontId="40" fillId="0" borderId="36" xfId="0" applyNumberFormat="1" applyFont="1" applyBorder="1" applyAlignment="1" applyProtection="1">
      <alignment/>
      <protection hidden="1"/>
    </xf>
    <xf numFmtId="186" fontId="40" fillId="0" borderId="32" xfId="0" applyNumberFormat="1" applyFont="1" applyBorder="1" applyAlignment="1" applyProtection="1">
      <alignment/>
      <protection hidden="1"/>
    </xf>
    <xf numFmtId="186" fontId="40" fillId="0" borderId="18" xfId="0" applyNumberFormat="1" applyFont="1" applyBorder="1" applyAlignment="1" applyProtection="1">
      <alignment/>
      <protection hidden="1"/>
    </xf>
    <xf numFmtId="186" fontId="40" fillId="0" borderId="29" xfId="0" applyNumberFormat="1" applyFont="1" applyBorder="1" applyAlignment="1" applyProtection="1">
      <alignment/>
      <protection hidden="1"/>
    </xf>
    <xf numFmtId="186" fontId="40" fillId="0" borderId="31" xfId="0" applyNumberFormat="1" applyFont="1" applyBorder="1" applyAlignment="1" applyProtection="1">
      <alignment/>
      <protection hidden="1"/>
    </xf>
    <xf numFmtId="186" fontId="40" fillId="0" borderId="18" xfId="0" applyNumberFormat="1" applyFont="1" applyBorder="1" applyAlignment="1" applyProtection="1">
      <alignment horizontal="center"/>
      <protection hidden="1"/>
    </xf>
    <xf numFmtId="186" fontId="40" fillId="0" borderId="37" xfId="0" applyNumberFormat="1" applyFont="1" applyBorder="1" applyAlignment="1" applyProtection="1">
      <alignment/>
      <protection hidden="1"/>
    </xf>
    <xf numFmtId="2" fontId="40" fillId="0" borderId="33" xfId="0" applyNumberFormat="1" applyFont="1" applyBorder="1" applyAlignment="1" applyProtection="1">
      <alignment/>
      <protection hidden="1"/>
    </xf>
    <xf numFmtId="2" fontId="40" fillId="0" borderId="31" xfId="0" applyNumberFormat="1" applyFont="1" applyBorder="1" applyAlignment="1" applyProtection="1">
      <alignment/>
      <protection hidden="1"/>
    </xf>
    <xf numFmtId="2" fontId="40" fillId="0" borderId="32" xfId="0" applyNumberFormat="1" applyFont="1" applyBorder="1" applyAlignment="1" applyProtection="1">
      <alignment/>
      <protection hidden="1"/>
    </xf>
    <xf numFmtId="2" fontId="40" fillId="0" borderId="18" xfId="0" applyNumberFormat="1" applyFont="1" applyBorder="1" applyAlignment="1" applyProtection="1">
      <alignment/>
      <protection hidden="1"/>
    </xf>
    <xf numFmtId="186" fontId="40" fillId="0" borderId="33" xfId="0" applyNumberFormat="1" applyFont="1" applyBorder="1" applyAlignment="1" applyProtection="1">
      <alignment/>
      <protection hidden="1"/>
    </xf>
    <xf numFmtId="186" fontId="40" fillId="0" borderId="18" xfId="0" applyNumberFormat="1" applyFont="1" applyBorder="1" applyAlignment="1" applyProtection="1">
      <alignment/>
      <protection hidden="1"/>
    </xf>
    <xf numFmtId="186" fontId="40" fillId="0" borderId="32" xfId="0" applyNumberFormat="1" applyFont="1" applyBorder="1" applyAlignment="1" applyProtection="1">
      <alignment/>
      <protection hidden="1"/>
    </xf>
    <xf numFmtId="186" fontId="41" fillId="0" borderId="32" xfId="0" applyNumberFormat="1" applyFont="1" applyBorder="1" applyAlignment="1" applyProtection="1">
      <alignment/>
      <protection hidden="1"/>
    </xf>
    <xf numFmtId="186" fontId="41" fillId="0" borderId="18" xfId="0" applyNumberFormat="1" applyFont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Border="1" applyAlignment="1" applyProtection="1">
      <alignment vertical="top" wrapText="1"/>
      <protection hidden="1"/>
    </xf>
    <xf numFmtId="49" fontId="40" fillId="33" borderId="0" xfId="0" applyNumberFormat="1" applyFont="1" applyFill="1" applyBorder="1" applyAlignment="1" applyProtection="1">
      <alignment horizontal="center" vertical="center"/>
      <protection hidden="1"/>
    </xf>
    <xf numFmtId="186" fontId="40" fillId="0" borderId="0" xfId="0" applyNumberFormat="1" applyFont="1" applyBorder="1" applyAlignment="1" applyProtection="1">
      <alignment/>
      <protection hidden="1"/>
    </xf>
    <xf numFmtId="186" fontId="40" fillId="0" borderId="0" xfId="0" applyNumberFormat="1" applyFont="1" applyBorder="1" applyAlignment="1" applyProtection="1">
      <alignment horizontal="center"/>
      <protection hidden="1"/>
    </xf>
    <xf numFmtId="0" fontId="50" fillId="33" borderId="0" xfId="0" applyFont="1" applyFill="1" applyBorder="1" applyAlignment="1" applyProtection="1">
      <alignment wrapText="1"/>
      <protection hidden="1"/>
    </xf>
    <xf numFmtId="49" fontId="50" fillId="33" borderId="0" xfId="0" applyNumberFormat="1" applyFont="1" applyFill="1" applyBorder="1" applyAlignment="1" applyProtection="1">
      <alignment horizontal="center"/>
      <protection hidden="1"/>
    </xf>
    <xf numFmtId="186" fontId="50" fillId="0" borderId="0" xfId="0" applyNumberFormat="1" applyFont="1" applyBorder="1" applyAlignment="1" applyProtection="1">
      <alignment/>
      <protection hidden="1"/>
    </xf>
    <xf numFmtId="186" fontId="50" fillId="0" borderId="0" xfId="0" applyNumberFormat="1" applyFont="1" applyBorder="1" applyAlignment="1" applyProtection="1">
      <alignment horizontal="center"/>
      <protection hidden="1"/>
    </xf>
    <xf numFmtId="0" fontId="50" fillId="33" borderId="0" xfId="0" applyFont="1" applyFill="1" applyBorder="1" applyAlignment="1" applyProtection="1">
      <alignment vertical="center" wrapText="1"/>
      <protection hidden="1"/>
    </xf>
    <xf numFmtId="49" fontId="40" fillId="33" borderId="0" xfId="0" applyNumberFormat="1" applyFont="1" applyFill="1" applyBorder="1" applyAlignment="1" applyProtection="1">
      <alignment horizontal="center"/>
      <protection hidden="1"/>
    </xf>
    <xf numFmtId="0" fontId="51" fillId="33" borderId="0" xfId="0" applyFont="1" applyFill="1" applyBorder="1" applyAlignment="1" applyProtection="1">
      <alignment wrapText="1"/>
      <protection hidden="1"/>
    </xf>
    <xf numFmtId="49" fontId="51" fillId="33" borderId="0" xfId="0" applyNumberFormat="1" applyFont="1" applyFill="1" applyBorder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0" fontId="50" fillId="33" borderId="0" xfId="0" applyFont="1" applyFill="1" applyBorder="1" applyAlignment="1" applyProtection="1">
      <alignment vertical="top" wrapText="1"/>
      <protection hidden="1"/>
    </xf>
    <xf numFmtId="0" fontId="36" fillId="0" borderId="18" xfId="0" applyFont="1" applyFill="1" applyBorder="1" applyAlignment="1" applyProtection="1">
      <alignment horizontal="center" vertical="center"/>
      <protection hidden="1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/>
      <protection hidden="1"/>
    </xf>
    <xf numFmtId="186" fontId="53" fillId="0" borderId="0" xfId="0" applyNumberFormat="1" applyFont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186" fontId="36" fillId="0" borderId="0" xfId="0" applyNumberFormat="1" applyFont="1" applyFill="1" applyAlignment="1" applyProtection="1">
      <alignment horizontal="center" vertical="center"/>
      <protection hidden="1"/>
    </xf>
    <xf numFmtId="186" fontId="36" fillId="0" borderId="0" xfId="0" applyNumberFormat="1" applyFont="1" applyAlignment="1" applyProtection="1">
      <alignment horizontal="center" vertical="center"/>
      <protection hidden="1"/>
    </xf>
    <xf numFmtId="186" fontId="36" fillId="0" borderId="0" xfId="0" applyNumberFormat="1" applyFont="1" applyFill="1" applyAlignment="1" applyProtection="1">
      <alignment horizontal="right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186" fontId="58" fillId="0" borderId="0" xfId="0" applyNumberFormat="1" applyFont="1" applyBorder="1" applyAlignment="1" applyProtection="1">
      <alignment vertical="center"/>
      <protection hidden="1"/>
    </xf>
    <xf numFmtId="0" fontId="36" fillId="0" borderId="18" xfId="0" applyNumberFormat="1" applyFont="1" applyFill="1" applyBorder="1" applyAlignment="1" applyProtection="1">
      <alignment horizontal="center" vertical="center"/>
      <protection hidden="1"/>
    </xf>
    <xf numFmtId="0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NumberFormat="1" applyFont="1" applyFill="1" applyAlignment="1" applyProtection="1">
      <alignment horizontal="center" vertical="center"/>
      <protection hidden="1"/>
    </xf>
    <xf numFmtId="0" fontId="44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vertical="center" wrapText="1"/>
      <protection hidden="1"/>
    </xf>
    <xf numFmtId="186" fontId="44" fillId="0" borderId="0" xfId="0" applyNumberFormat="1" applyFont="1" applyAlignment="1" applyProtection="1">
      <alignment horizontal="center" vertical="center"/>
      <protection hidden="1"/>
    </xf>
    <xf numFmtId="0" fontId="36" fillId="0" borderId="1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Continuous" vertical="center"/>
      <protection hidden="1"/>
    </xf>
    <xf numFmtId="0" fontId="36" fillId="0" borderId="0" xfId="0" applyFont="1" applyBorder="1" applyAlignment="1" applyProtection="1">
      <alignment horizontal="centerContinuous" vertical="center"/>
      <protection hidden="1"/>
    </xf>
    <xf numFmtId="186" fontId="36" fillId="0" borderId="0" xfId="0" applyNumberFormat="1" applyFont="1" applyBorder="1" applyAlignment="1" applyProtection="1">
      <alignment horizontal="centerContinuous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Continuous" vertical="center" wrapText="1"/>
      <protection hidden="1"/>
    </xf>
    <xf numFmtId="0" fontId="39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0" fontId="39" fillId="0" borderId="0" xfId="0" applyFont="1" applyBorder="1" applyAlignment="1" applyProtection="1">
      <alignment vertical="center"/>
      <protection hidden="1"/>
    </xf>
    <xf numFmtId="186" fontId="39" fillId="0" borderId="0" xfId="0" applyNumberFormat="1" applyFont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0" borderId="0" xfId="0" applyFont="1" applyAlignment="1" applyProtection="1">
      <alignment vertical="center"/>
      <protection hidden="1"/>
    </xf>
    <xf numFmtId="186" fontId="39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39" fillId="0" borderId="0" xfId="0" applyFont="1" applyFill="1" applyAlignment="1" applyProtection="1">
      <alignment vertical="top" wrapText="1"/>
      <protection hidden="1"/>
    </xf>
    <xf numFmtId="186" fontId="39" fillId="0" borderId="0" xfId="0" applyNumberFormat="1" applyFont="1" applyAlignment="1" applyProtection="1">
      <alignment horizontal="center" vertical="top"/>
      <protection hidden="1"/>
    </xf>
    <xf numFmtId="0" fontId="37" fillId="0" borderId="0" xfId="0" applyFont="1" applyFill="1" applyAlignment="1" applyProtection="1">
      <alignment vertical="center" wrapText="1"/>
      <protection hidden="1"/>
    </xf>
    <xf numFmtId="0" fontId="40" fillId="33" borderId="23" xfId="0" applyFont="1" applyFill="1" applyBorder="1" applyAlignment="1" applyProtection="1">
      <alignment horizontal="center"/>
      <protection hidden="1"/>
    </xf>
    <xf numFmtId="0" fontId="40" fillId="0" borderId="35" xfId="0" applyNumberFormat="1" applyFont="1" applyBorder="1" applyAlignment="1" applyProtection="1">
      <alignment horizontal="center"/>
      <protection hidden="1"/>
    </xf>
    <xf numFmtId="0" fontId="40" fillId="0" borderId="28" xfId="0" applyNumberFormat="1" applyFont="1" applyBorder="1" applyAlignment="1" applyProtection="1">
      <alignment horizontal="center"/>
      <protection hidden="1"/>
    </xf>
    <xf numFmtId="0" fontId="40" fillId="0" borderId="23" xfId="0" applyNumberFormat="1" applyFont="1" applyBorder="1" applyAlignment="1" applyProtection="1">
      <alignment horizontal="center"/>
      <protection hidden="1"/>
    </xf>
    <xf numFmtId="186" fontId="42" fillId="0" borderId="18" xfId="0" applyNumberFormat="1" applyFont="1" applyBorder="1" applyAlignment="1" applyProtection="1">
      <alignment/>
      <protection hidden="1"/>
    </xf>
    <xf numFmtId="186" fontId="42" fillId="0" borderId="32" xfId="0" applyNumberFormat="1" applyFont="1" applyBorder="1" applyAlignment="1" applyProtection="1">
      <alignment/>
      <protection hidden="1"/>
    </xf>
    <xf numFmtId="186" fontId="40" fillId="0" borderId="20" xfId="0" applyNumberFormat="1" applyFont="1" applyBorder="1" applyAlignment="1" applyProtection="1">
      <alignment/>
      <protection hidden="1"/>
    </xf>
    <xf numFmtId="186" fontId="40" fillId="0" borderId="38" xfId="0" applyNumberFormat="1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186" fontId="40" fillId="0" borderId="18" xfId="0" applyNumberFormat="1" applyFont="1" applyBorder="1" applyAlignment="1" applyProtection="1">
      <alignment horizontal="center" vertical="center" wrapText="1"/>
      <protection hidden="1"/>
    </xf>
    <xf numFmtId="186" fontId="40" fillId="0" borderId="12" xfId="0" applyNumberFormat="1" applyFont="1" applyBorder="1" applyAlignment="1" applyProtection="1">
      <alignment/>
      <protection hidden="1"/>
    </xf>
    <xf numFmtId="186" fontId="40" fillId="0" borderId="39" xfId="0" applyNumberFormat="1" applyFont="1" applyBorder="1" applyAlignment="1" applyProtection="1">
      <alignment/>
      <protection hidden="1"/>
    </xf>
    <xf numFmtId="186" fontId="40" fillId="0" borderId="0" xfId="0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186" fontId="44" fillId="0" borderId="0" xfId="0" applyNumberFormat="1" applyFont="1" applyAlignment="1" applyProtection="1">
      <alignment/>
      <protection hidden="1"/>
    </xf>
    <xf numFmtId="186" fontId="40" fillId="0" borderId="24" xfId="0" applyNumberFormat="1" applyFont="1" applyBorder="1" applyAlignment="1" applyProtection="1">
      <alignment/>
      <protection hidden="1"/>
    </xf>
    <xf numFmtId="0" fontId="40" fillId="0" borderId="25" xfId="0" applyFont="1" applyBorder="1" applyAlignment="1" applyProtection="1">
      <alignment/>
      <protection hidden="1"/>
    </xf>
    <xf numFmtId="0" fontId="40" fillId="0" borderId="26" xfId="0" applyFont="1" applyBorder="1" applyAlignment="1" applyProtection="1">
      <alignment/>
      <protection hidden="1"/>
    </xf>
    <xf numFmtId="0" fontId="40" fillId="0" borderId="26" xfId="0" applyFont="1" applyBorder="1" applyAlignment="1" applyProtection="1">
      <alignment vertical="center" wrapText="1"/>
      <protection hidden="1"/>
    </xf>
    <xf numFmtId="0" fontId="42" fillId="0" borderId="26" xfId="0" applyFont="1" applyBorder="1" applyAlignment="1" applyProtection="1">
      <alignment/>
      <protection hidden="1"/>
    </xf>
    <xf numFmtId="49" fontId="5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40" fillId="0" borderId="40" xfId="0" applyFont="1" applyBorder="1" applyAlignment="1" applyProtection="1">
      <alignment horizontal="center" vertical="center" wrapText="1"/>
      <protection hidden="1"/>
    </xf>
    <xf numFmtId="0" fontId="40" fillId="0" borderId="41" xfId="0" applyFont="1" applyBorder="1" applyAlignment="1" applyProtection="1">
      <alignment horizontal="center" vertical="center" wrapText="1"/>
      <protection hidden="1"/>
    </xf>
    <xf numFmtId="0" fontId="40" fillId="33" borderId="34" xfId="0" applyFont="1" applyFill="1" applyBorder="1" applyAlignment="1" applyProtection="1">
      <alignment horizontal="center"/>
      <protection hidden="1"/>
    </xf>
    <xf numFmtId="0" fontId="40" fillId="33" borderId="42" xfId="0" applyFont="1" applyFill="1" applyBorder="1" applyAlignment="1" applyProtection="1">
      <alignment horizontal="center"/>
      <protection hidden="1"/>
    </xf>
    <xf numFmtId="0" fontId="40" fillId="33" borderId="43" xfId="0" applyFont="1" applyFill="1" applyBorder="1" applyAlignment="1" applyProtection="1">
      <alignment horizontal="center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22" xfId="0" applyFont="1" applyBorder="1" applyAlignment="1" applyProtection="1">
      <alignment horizontal="center" wrapText="1"/>
      <protection hidden="1"/>
    </xf>
    <xf numFmtId="186" fontId="40" fillId="0" borderId="45" xfId="0" applyNumberFormat="1" applyFont="1" applyBorder="1" applyAlignment="1" applyProtection="1">
      <alignment horizontal="center"/>
      <protection hidden="1"/>
    </xf>
    <xf numFmtId="186" fontId="40" fillId="0" borderId="46" xfId="0" applyNumberFormat="1" applyFont="1" applyBorder="1" applyAlignment="1" applyProtection="1">
      <alignment horizontal="center"/>
      <protection hidden="1"/>
    </xf>
    <xf numFmtId="186" fontId="40" fillId="0" borderId="47" xfId="0" applyNumberFormat="1" applyFont="1" applyBorder="1" applyAlignment="1" applyProtection="1">
      <alignment horizontal="center"/>
      <protection hidden="1"/>
    </xf>
    <xf numFmtId="0" fontId="40" fillId="33" borderId="0" xfId="0" applyFont="1" applyFill="1" applyBorder="1" applyAlignment="1" applyProtection="1">
      <alignment horizontal="center"/>
      <protection hidden="1"/>
    </xf>
    <xf numFmtId="186" fontId="50" fillId="0" borderId="0" xfId="0" applyNumberFormat="1" applyFont="1" applyFill="1" applyBorder="1" applyAlignment="1" applyProtection="1">
      <alignment/>
      <protection hidden="1"/>
    </xf>
    <xf numFmtId="178" fontId="53" fillId="0" borderId="0" xfId="0" applyNumberFormat="1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vertical="top" wrapText="1"/>
      <protection hidden="1"/>
    </xf>
    <xf numFmtId="186" fontId="40" fillId="0" borderId="32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32" xfId="0" applyNumberFormat="1" applyFont="1" applyFill="1" applyBorder="1" applyAlignment="1" applyProtection="1">
      <alignment/>
      <protection hidden="1"/>
    </xf>
    <xf numFmtId="186" fontId="40" fillId="0" borderId="18" xfId="0" applyNumberFormat="1" applyFont="1" applyFill="1" applyBorder="1" applyAlignment="1" applyProtection="1">
      <alignment/>
      <protection hidden="1"/>
    </xf>
    <xf numFmtId="186" fontId="41" fillId="0" borderId="32" xfId="0" applyNumberFormat="1" applyFont="1" applyFill="1" applyBorder="1" applyAlignment="1" applyProtection="1">
      <alignment/>
      <protection hidden="1"/>
    </xf>
    <xf numFmtId="186" fontId="41" fillId="0" borderId="18" xfId="0" applyNumberFormat="1" applyFont="1" applyFill="1" applyBorder="1" applyAlignment="1" applyProtection="1">
      <alignment/>
      <protection hidden="1"/>
    </xf>
    <xf numFmtId="186" fontId="40" fillId="0" borderId="32" xfId="0" applyNumberFormat="1" applyFont="1" applyFill="1" applyBorder="1" applyAlignment="1" applyProtection="1">
      <alignment horizontal="center" vertical="center"/>
      <protection hidden="1"/>
    </xf>
    <xf numFmtId="186" fontId="40" fillId="0" borderId="18" xfId="0" applyNumberFormat="1" applyFont="1" applyFill="1" applyBorder="1" applyAlignment="1" applyProtection="1">
      <alignment horizontal="center" vertical="center"/>
      <protection hidden="1"/>
    </xf>
    <xf numFmtId="49" fontId="40" fillId="0" borderId="18" xfId="0" applyNumberFormat="1" applyFont="1" applyFill="1" applyBorder="1" applyAlignment="1" applyProtection="1">
      <alignment horizontal="center" vertical="top"/>
      <protection hidden="1"/>
    </xf>
    <xf numFmtId="186" fontId="41" fillId="0" borderId="12" xfId="0" applyNumberFormat="1" applyFont="1" applyFill="1" applyBorder="1" applyAlignment="1" applyProtection="1">
      <alignment/>
      <protection hidden="1"/>
    </xf>
    <xf numFmtId="186" fontId="41" fillId="0" borderId="20" xfId="0" applyNumberFormat="1" applyFont="1" applyFill="1" applyBorder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center" vertical="top"/>
      <protection hidden="1"/>
    </xf>
    <xf numFmtId="179" fontId="40" fillId="0" borderId="0" xfId="0" applyNumberFormat="1" applyFont="1" applyFill="1" applyBorder="1" applyAlignment="1" applyProtection="1">
      <alignment horizontal="center" vertical="top"/>
      <protection hidden="1"/>
    </xf>
    <xf numFmtId="0" fontId="40" fillId="0" borderId="0" xfId="0" applyFont="1" applyFill="1" applyBorder="1" applyAlignment="1" applyProtection="1">
      <alignment horizontal="left" vertical="top" wrapText="1"/>
      <protection hidden="1"/>
    </xf>
    <xf numFmtId="0" fontId="40" fillId="0" borderId="0" xfId="0" applyFont="1" applyFill="1" applyBorder="1" applyAlignment="1" applyProtection="1">
      <alignment vertical="top" wrapText="1"/>
      <protection hidden="1"/>
    </xf>
    <xf numFmtId="178" fontId="40" fillId="0" borderId="0" xfId="0" applyNumberFormat="1" applyFont="1" applyFill="1" applyBorder="1" applyAlignment="1" applyProtection="1">
      <alignment horizontal="center" vertical="top"/>
      <protection hidden="1"/>
    </xf>
    <xf numFmtId="0" fontId="40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horizontal="left" vertical="top" wrapText="1"/>
      <protection hidden="1"/>
    </xf>
    <xf numFmtId="0" fontId="40" fillId="0" borderId="16" xfId="0" applyFont="1" applyFill="1" applyBorder="1" applyAlignment="1" applyProtection="1">
      <alignment vertical="top" wrapText="1"/>
      <protection hidden="1"/>
    </xf>
    <xf numFmtId="0" fontId="39" fillId="0" borderId="16" xfId="0" applyNumberFormat="1" applyFont="1" applyFill="1" applyBorder="1" applyAlignment="1" applyProtection="1">
      <alignment horizontal="left" vertical="top" wrapText="1" readingOrder="1"/>
      <protection hidden="1"/>
    </xf>
    <xf numFmtId="0" fontId="40" fillId="0" borderId="16" xfId="0" applyNumberFormat="1" applyFont="1" applyFill="1" applyBorder="1" applyAlignment="1" applyProtection="1">
      <alignment horizontal="left" vertical="top" wrapText="1" readingOrder="1"/>
      <protection hidden="1"/>
    </xf>
    <xf numFmtId="0" fontId="39" fillId="0" borderId="16" xfId="0" applyFont="1" applyFill="1" applyBorder="1" applyAlignment="1" applyProtection="1">
      <alignment vertical="top" wrapText="1"/>
      <protection hidden="1"/>
    </xf>
    <xf numFmtId="179" fontId="39" fillId="0" borderId="31" xfId="0" applyNumberFormat="1" applyFont="1" applyFill="1" applyBorder="1" applyAlignment="1" applyProtection="1">
      <alignment vertical="top" wrapText="1"/>
      <protection hidden="1"/>
    </xf>
    <xf numFmtId="49" fontId="36" fillId="0" borderId="30" xfId="0" applyNumberFormat="1" applyFont="1" applyFill="1" applyBorder="1" applyAlignment="1" applyProtection="1">
      <alignment horizontal="center"/>
      <protection hidden="1"/>
    </xf>
    <xf numFmtId="0" fontId="39" fillId="0" borderId="11" xfId="0" applyNumberFormat="1" applyFont="1" applyFill="1" applyBorder="1" applyAlignment="1" applyProtection="1">
      <alignment horizontal="left" vertical="top" wrapText="1" readingOrder="1"/>
      <protection hidden="1"/>
    </xf>
    <xf numFmtId="179" fontId="39" fillId="0" borderId="11" xfId="0" applyNumberFormat="1" applyFont="1" applyFill="1" applyBorder="1" applyAlignment="1" applyProtection="1">
      <alignment vertical="top" wrapText="1"/>
      <protection hidden="1"/>
    </xf>
    <xf numFmtId="0" fontId="39" fillId="0" borderId="16" xfId="0" applyFont="1" applyFill="1" applyBorder="1" applyAlignment="1" applyProtection="1">
      <alignment horizontal="center" vertical="center" wrapText="1"/>
      <protection hidden="1"/>
    </xf>
    <xf numFmtId="0" fontId="39" fillId="0" borderId="48" xfId="0" applyNumberFormat="1" applyFont="1" applyFill="1" applyBorder="1" applyAlignment="1" applyProtection="1">
      <alignment horizontal="left" vertical="top" wrapText="1" readingOrder="1"/>
      <protection hidden="1"/>
    </xf>
    <xf numFmtId="189" fontId="39" fillId="0" borderId="31" xfId="0" applyNumberFormat="1" applyFont="1" applyFill="1" applyBorder="1" applyAlignment="1" applyProtection="1">
      <alignment vertical="top" wrapText="1"/>
      <protection hidden="1"/>
    </xf>
    <xf numFmtId="188" fontId="39" fillId="0" borderId="29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18" xfId="0" applyNumberFormat="1" applyFont="1" applyFill="1" applyBorder="1" applyAlignment="1" applyProtection="1">
      <alignment horizontal="center"/>
      <protection hidden="1"/>
    </xf>
    <xf numFmtId="186" fontId="36" fillId="0" borderId="30" xfId="0" applyNumberFormat="1" applyFont="1" applyFill="1" applyBorder="1" applyAlignment="1" applyProtection="1">
      <alignment/>
      <protection hidden="1"/>
    </xf>
    <xf numFmtId="189" fontId="39" fillId="0" borderId="32" xfId="0" applyNumberFormat="1" applyFont="1" applyFill="1" applyBorder="1" applyAlignment="1" applyProtection="1">
      <alignment vertical="top" wrapText="1"/>
      <protection hidden="1"/>
    </xf>
    <xf numFmtId="188" fontId="39" fillId="0" borderId="17" xfId="0" applyNumberFormat="1" applyFont="1" applyFill="1" applyBorder="1" applyAlignment="1" applyProtection="1">
      <alignment horizontal="center" vertical="center" wrapText="1"/>
      <protection hidden="1"/>
    </xf>
    <xf numFmtId="189" fontId="39" fillId="0" borderId="26" xfId="0" applyNumberFormat="1" applyFont="1" applyFill="1" applyBorder="1" applyAlignment="1" applyProtection="1">
      <alignment vertical="top" wrapText="1"/>
      <protection hidden="1"/>
    </xf>
    <xf numFmtId="186" fontId="36" fillId="0" borderId="25" xfId="0" applyNumberFormat="1" applyFont="1" applyFill="1" applyBorder="1" applyAlignment="1" applyProtection="1">
      <alignment horizontal="center"/>
      <protection hidden="1"/>
    </xf>
    <xf numFmtId="186" fontId="36" fillId="0" borderId="26" xfId="0" applyNumberFormat="1" applyFont="1" applyFill="1" applyBorder="1" applyAlignment="1" applyProtection="1">
      <alignment/>
      <protection hidden="1"/>
    </xf>
    <xf numFmtId="0" fontId="40" fillId="0" borderId="18" xfId="0" applyFont="1" applyFill="1" applyBorder="1" applyAlignment="1" applyProtection="1">
      <alignment/>
      <protection hidden="1"/>
    </xf>
    <xf numFmtId="179" fontId="41" fillId="0" borderId="18" xfId="0" applyNumberFormat="1" applyFont="1" applyFill="1" applyBorder="1" applyAlignment="1" applyProtection="1">
      <alignment horizontal="center" vertical="top"/>
      <protection hidden="1"/>
    </xf>
    <xf numFmtId="179" fontId="40" fillId="0" borderId="18" xfId="0" applyNumberFormat="1" applyFont="1" applyFill="1" applyBorder="1" applyAlignment="1" applyProtection="1">
      <alignment horizontal="center" vertical="top"/>
      <protection hidden="1"/>
    </xf>
    <xf numFmtId="0" fontId="40" fillId="0" borderId="18" xfId="0" applyFont="1" applyFill="1" applyBorder="1" applyAlignment="1" applyProtection="1">
      <alignment horizontal="left" vertical="top" wrapText="1"/>
      <protection hidden="1"/>
    </xf>
    <xf numFmtId="0" fontId="40" fillId="0" borderId="18" xfId="0" applyFont="1" applyFill="1" applyBorder="1" applyAlignment="1" applyProtection="1">
      <alignment vertical="top" wrapText="1"/>
      <protection hidden="1"/>
    </xf>
    <xf numFmtId="0" fontId="36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40" fillId="0" borderId="18" xfId="0" applyFont="1" applyFill="1" applyBorder="1" applyAlignment="1" applyProtection="1">
      <alignment horizontal="center" vertical="center" wrapText="1"/>
      <protection hidden="1"/>
    </xf>
    <xf numFmtId="179" fontId="4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NumberFormat="1" applyFont="1" applyFill="1" applyBorder="1" applyAlignment="1" applyProtection="1">
      <alignment horizontal="center" vertical="center" wrapText="1" readingOrder="1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49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4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18" xfId="0" applyNumberFormat="1" applyFont="1" applyBorder="1" applyAlignment="1" applyProtection="1">
      <alignment horizontal="center" vertical="center"/>
      <protection hidden="1"/>
    </xf>
    <xf numFmtId="179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179" fontId="40" fillId="0" borderId="18" xfId="0" applyNumberFormat="1" applyFont="1" applyFill="1" applyBorder="1" applyAlignment="1" applyProtection="1">
      <alignment vertical="top" wrapText="1"/>
      <protection hidden="1"/>
    </xf>
    <xf numFmtId="0" fontId="41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0" fontId="41" fillId="0" borderId="18" xfId="0" applyNumberFormat="1" applyFont="1" applyFill="1" applyBorder="1" applyAlignment="1" applyProtection="1">
      <alignment horizontal="justify" vertical="top" wrapText="1" readingOrder="1"/>
      <protection hidden="1"/>
    </xf>
    <xf numFmtId="0" fontId="40" fillId="0" borderId="18" xfId="0" applyNumberFormat="1" applyFont="1" applyFill="1" applyBorder="1" applyAlignment="1" applyProtection="1">
      <alignment vertical="center" wrapText="1" readingOrder="1"/>
      <protection hidden="1"/>
    </xf>
    <xf numFmtId="179" fontId="41" fillId="0" borderId="18" xfId="0" applyNumberFormat="1" applyFont="1" applyFill="1" applyBorder="1" applyAlignment="1" applyProtection="1">
      <alignment vertical="top" wrapText="1"/>
      <protection hidden="1"/>
    </xf>
    <xf numFmtId="0" fontId="41" fillId="0" borderId="18" xfId="0" applyFont="1" applyFill="1" applyBorder="1" applyAlignment="1" applyProtection="1">
      <alignment vertical="top" wrapText="1"/>
      <protection hidden="1"/>
    </xf>
    <xf numFmtId="178" fontId="40" fillId="0" borderId="18" xfId="0" applyNumberFormat="1" applyFont="1" applyFill="1" applyBorder="1" applyAlignment="1" applyProtection="1">
      <alignment vertical="top" wrapText="1"/>
      <protection hidden="1"/>
    </xf>
    <xf numFmtId="0" fontId="36" fillId="0" borderId="18" xfId="0" applyNumberFormat="1" applyFont="1" applyFill="1" applyBorder="1" applyAlignment="1" applyProtection="1">
      <alignment horizontal="center" vertical="center" wrapText="1" readingOrder="1"/>
      <protection hidden="1"/>
    </xf>
    <xf numFmtId="0" fontId="56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49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0" fontId="56" fillId="0" borderId="18" xfId="0" applyFont="1" applyFill="1" applyBorder="1" applyAlignment="1" applyProtection="1">
      <alignment horizontal="left" vertical="top" wrapText="1"/>
      <protection hidden="1"/>
    </xf>
    <xf numFmtId="0" fontId="36" fillId="0" borderId="18" xfId="0" applyFont="1" applyFill="1" applyBorder="1" applyAlignment="1" applyProtection="1">
      <alignment horizontal="left" vertical="top" wrapText="1"/>
      <protection hidden="1"/>
    </xf>
    <xf numFmtId="0" fontId="40" fillId="33" borderId="18" xfId="0" applyFont="1" applyFill="1" applyBorder="1" applyAlignment="1" applyProtection="1">
      <alignment horizontal="center" vertical="center" wrapText="1"/>
      <protection hidden="1"/>
    </xf>
    <xf numFmtId="49" fontId="40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18" xfId="0" applyNumberFormat="1" applyFont="1" applyFill="1" applyBorder="1" applyAlignment="1" applyProtection="1">
      <alignment horizontal="center"/>
      <protection hidden="1"/>
    </xf>
    <xf numFmtId="0" fontId="42" fillId="33" borderId="18" xfId="0" applyFont="1" applyFill="1" applyBorder="1" applyAlignment="1" applyProtection="1">
      <alignment horizontal="center" vertical="center"/>
      <protection hidden="1"/>
    </xf>
    <xf numFmtId="49" fontId="40" fillId="33" borderId="18" xfId="0" applyNumberFormat="1" applyFont="1" applyFill="1" applyBorder="1" applyAlignment="1" applyProtection="1">
      <alignment horizontal="center"/>
      <protection hidden="1"/>
    </xf>
    <xf numFmtId="49" fontId="40" fillId="33" borderId="18" xfId="0" applyNumberFormat="1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 vertical="center"/>
      <protection hidden="1"/>
    </xf>
    <xf numFmtId="49" fontId="5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Font="1" applyBorder="1" applyAlignment="1" applyProtection="1">
      <alignment horizontal="center"/>
      <protection hidden="1"/>
    </xf>
    <xf numFmtId="0" fontId="40" fillId="33" borderId="18" xfId="0" applyFont="1" applyFill="1" applyBorder="1" applyAlignment="1" applyProtection="1">
      <alignment horizontal="center"/>
      <protection hidden="1"/>
    </xf>
    <xf numFmtId="0" fontId="40" fillId="0" borderId="18" xfId="0" applyFont="1" applyBorder="1" applyAlignment="1" applyProtection="1">
      <alignment wrapText="1"/>
      <protection hidden="1"/>
    </xf>
    <xf numFmtId="0" fontId="55" fillId="0" borderId="18" xfId="0" applyFont="1" applyFill="1" applyBorder="1" applyAlignment="1" applyProtection="1">
      <alignment horizontal="center" vertical="center" wrapText="1"/>
      <protection hidden="1"/>
    </xf>
    <xf numFmtId="49" fontId="55" fillId="0" borderId="18" xfId="0" applyNumberFormat="1" applyFont="1" applyFill="1" applyBorder="1" applyAlignment="1" applyProtection="1">
      <alignment horizontal="center" vertical="top" wrapText="1"/>
      <protection hidden="1"/>
    </xf>
    <xf numFmtId="186" fontId="0" fillId="0" borderId="18" xfId="0" applyNumberFormat="1" applyBorder="1" applyAlignment="1" applyProtection="1">
      <alignment horizontal="center" vertical="center"/>
      <protection hidden="1"/>
    </xf>
    <xf numFmtId="49" fontId="40" fillId="0" borderId="18" xfId="0" applyNumberFormat="1" applyFont="1" applyFill="1" applyBorder="1" applyAlignment="1" applyProtection="1">
      <alignment horizontal="center" wrapText="1"/>
      <protection hidden="1"/>
    </xf>
    <xf numFmtId="49" fontId="40" fillId="33" borderId="18" xfId="0" applyNumberFormat="1" applyFont="1" applyFill="1" applyBorder="1" applyAlignment="1" applyProtection="1">
      <alignment horizontal="center" wrapText="1"/>
      <protection hidden="1"/>
    </xf>
    <xf numFmtId="49" fontId="40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40" fillId="0" borderId="18" xfId="0" applyNumberFormat="1" applyFont="1" applyBorder="1" applyAlignment="1" applyProtection="1">
      <alignment horizontal="center" vertical="center"/>
      <protection hidden="1"/>
    </xf>
    <xf numFmtId="49" fontId="40" fillId="0" borderId="18" xfId="0" applyNumberFormat="1" applyFont="1" applyBorder="1" applyAlignment="1" applyProtection="1">
      <alignment horizontal="center"/>
      <protection hidden="1"/>
    </xf>
    <xf numFmtId="49" fontId="55" fillId="0" borderId="18" xfId="0" applyNumberFormat="1" applyFont="1" applyFill="1" applyBorder="1" applyAlignment="1" applyProtection="1">
      <alignment horizontal="center" wrapText="1"/>
      <protection hidden="1"/>
    </xf>
    <xf numFmtId="0" fontId="36" fillId="33" borderId="18" xfId="0" applyFont="1" applyFill="1" applyBorder="1" applyAlignment="1" applyProtection="1">
      <alignment horizontal="center" vertical="center" wrapText="1"/>
      <protection hidden="1"/>
    </xf>
    <xf numFmtId="0" fontId="36" fillId="33" borderId="18" xfId="0" applyNumberFormat="1" applyFont="1" applyFill="1" applyBorder="1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 vertical="top" wrapText="1"/>
      <protection hidden="1"/>
    </xf>
    <xf numFmtId="0" fontId="36" fillId="33" borderId="18" xfId="0" applyFont="1" applyFill="1" applyBorder="1" applyAlignment="1" applyProtection="1">
      <alignment horizontal="left" vertical="top" wrapText="1"/>
      <protection hidden="1"/>
    </xf>
    <xf numFmtId="0" fontId="36" fillId="33" borderId="18" xfId="0" applyFont="1" applyFill="1" applyBorder="1" applyAlignment="1" applyProtection="1">
      <alignment vertical="center" wrapText="1"/>
      <protection hidden="1"/>
    </xf>
    <xf numFmtId="0" fontId="56" fillId="33" borderId="18" xfId="0" applyFont="1" applyFill="1" applyBorder="1" applyAlignment="1" applyProtection="1">
      <alignment horizontal="left" vertical="center" wrapText="1"/>
      <protection hidden="1"/>
    </xf>
    <xf numFmtId="49" fontId="36" fillId="0" borderId="18" xfId="0" applyNumberFormat="1" applyFont="1" applyFill="1" applyBorder="1" applyAlignment="1" applyProtection="1">
      <alignment vertical="top" wrapText="1"/>
      <protection hidden="1"/>
    </xf>
    <xf numFmtId="49" fontId="56" fillId="0" borderId="18" xfId="0" applyNumberFormat="1" applyFont="1" applyFill="1" applyBorder="1" applyAlignment="1" applyProtection="1">
      <alignment vertical="top" wrapText="1"/>
      <protection hidden="1"/>
    </xf>
    <xf numFmtId="0" fontId="36" fillId="0" borderId="18" xfId="0" applyFont="1" applyFill="1" applyBorder="1" applyAlignment="1" applyProtection="1">
      <alignment vertical="top" wrapText="1"/>
      <protection hidden="1"/>
    </xf>
    <xf numFmtId="49" fontId="61" fillId="0" borderId="18" xfId="0" applyNumberFormat="1" applyFont="1" applyFill="1" applyBorder="1" applyAlignment="1" applyProtection="1">
      <alignment vertical="top" wrapText="1"/>
      <protection hidden="1"/>
    </xf>
    <xf numFmtId="49" fontId="61" fillId="0" borderId="18" xfId="0" applyNumberFormat="1" applyFont="1" applyFill="1" applyBorder="1" applyAlignment="1" applyProtection="1">
      <alignment vertical="center" wrapText="1"/>
      <protection hidden="1"/>
    </xf>
    <xf numFmtId="49" fontId="62" fillId="0" borderId="18" xfId="0" applyNumberFormat="1" applyFont="1" applyFill="1" applyBorder="1" applyAlignment="1" applyProtection="1">
      <alignment vertical="top" wrapText="1"/>
      <protection hidden="1"/>
    </xf>
    <xf numFmtId="49" fontId="62" fillId="0" borderId="18" xfId="0" applyNumberFormat="1" applyFont="1" applyFill="1" applyBorder="1" applyAlignment="1" applyProtection="1">
      <alignment vertical="center" wrapText="1"/>
      <protection hidden="1"/>
    </xf>
    <xf numFmtId="0" fontId="36" fillId="0" borderId="18" xfId="0" applyFont="1" applyBorder="1" applyAlignment="1" applyProtection="1">
      <alignment vertical="top" wrapText="1"/>
      <protection hidden="1"/>
    </xf>
    <xf numFmtId="0" fontId="36" fillId="0" borderId="18" xfId="0" applyFont="1" applyBorder="1" applyAlignment="1" applyProtection="1">
      <alignment horizontal="left" vertical="top" wrapText="1"/>
      <protection hidden="1"/>
    </xf>
    <xf numFmtId="0" fontId="36" fillId="0" borderId="18" xfId="0" applyFont="1" applyBorder="1" applyAlignment="1" applyProtection="1">
      <alignment wrapText="1"/>
      <protection hidden="1"/>
    </xf>
    <xf numFmtId="0" fontId="56" fillId="33" borderId="18" xfId="0" applyFont="1" applyFill="1" applyBorder="1" applyAlignment="1" applyProtection="1">
      <alignment horizontal="left" vertical="top" wrapText="1"/>
      <protection hidden="1"/>
    </xf>
    <xf numFmtId="49" fontId="61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36" fillId="0" borderId="18" xfId="0" applyNumberFormat="1" applyFont="1" applyFill="1" applyBorder="1" applyAlignment="1" applyProtection="1">
      <alignment wrapText="1"/>
      <protection hidden="1"/>
    </xf>
    <xf numFmtId="0" fontId="61" fillId="0" borderId="18" xfId="0" applyFont="1" applyBorder="1" applyAlignment="1" applyProtection="1">
      <alignment horizontal="left" vertical="top" wrapText="1"/>
      <protection hidden="1"/>
    </xf>
    <xf numFmtId="49" fontId="56" fillId="0" borderId="18" xfId="0" applyNumberFormat="1" applyFont="1" applyFill="1" applyBorder="1" applyAlignment="1" applyProtection="1">
      <alignment wrapText="1"/>
      <protection hidden="1"/>
    </xf>
    <xf numFmtId="0" fontId="36" fillId="0" borderId="18" xfId="0" applyFont="1" applyFill="1" applyBorder="1" applyAlignment="1" applyProtection="1">
      <alignment wrapText="1"/>
      <protection hidden="1"/>
    </xf>
    <xf numFmtId="186" fontId="41" fillId="0" borderId="18" xfId="0" applyNumberFormat="1" applyFont="1" applyBorder="1" applyAlignment="1" applyProtection="1">
      <alignment horizontal="center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35" xfId="0" applyNumberFormat="1" applyFont="1" applyBorder="1" applyAlignment="1" applyProtection="1">
      <alignment horizontal="center" vertical="center"/>
      <protection hidden="1"/>
    </xf>
    <xf numFmtId="186" fontId="36" fillId="0" borderId="33" xfId="0" applyNumberFormat="1" applyFont="1" applyFill="1" applyBorder="1" applyAlignment="1" applyProtection="1">
      <alignment horizontal="center" vertical="center"/>
      <protection hidden="1"/>
    </xf>
    <xf numFmtId="0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4" fillId="0" borderId="18" xfId="0" applyFont="1" applyFill="1" applyBorder="1" applyAlignment="1" applyProtection="1">
      <alignment horizontal="center" vertical="center"/>
      <protection hidden="1"/>
    </xf>
    <xf numFmtId="49" fontId="104" fillId="0" borderId="18" xfId="0" applyNumberFormat="1" applyFont="1" applyFill="1" applyBorder="1" applyAlignment="1" applyProtection="1">
      <alignment horizontal="center" vertical="center"/>
      <protection hidden="1"/>
    </xf>
    <xf numFmtId="0" fontId="104" fillId="0" borderId="18" xfId="0" applyNumberFormat="1" applyFont="1" applyFill="1" applyBorder="1" applyAlignment="1" applyProtection="1">
      <alignment horizontal="center" vertical="center"/>
      <protection hidden="1"/>
    </xf>
    <xf numFmtId="179" fontId="104" fillId="0" borderId="18" xfId="0" applyNumberFormat="1" applyFont="1" applyFill="1" applyBorder="1" applyAlignment="1" applyProtection="1">
      <alignment vertical="top" wrapText="1"/>
      <protection hidden="1"/>
    </xf>
    <xf numFmtId="0" fontId="40" fillId="0" borderId="18" xfId="0" applyNumberFormat="1" applyFont="1" applyFill="1" applyBorder="1" applyAlignment="1" applyProtection="1">
      <alignment horizontal="justify" vertical="top" wrapText="1" readingOrder="1"/>
      <protection hidden="1"/>
    </xf>
    <xf numFmtId="179" fontId="40" fillId="0" borderId="18" xfId="0" applyNumberFormat="1" applyFont="1" applyFill="1" applyBorder="1" applyAlignment="1" applyProtection="1">
      <alignment vertical="center" wrapText="1"/>
      <protection hidden="1"/>
    </xf>
    <xf numFmtId="0" fontId="39" fillId="0" borderId="18" xfId="0" applyFont="1" applyFill="1" applyBorder="1" applyAlignment="1" applyProtection="1">
      <alignment vertical="center"/>
      <protection hidden="1"/>
    </xf>
    <xf numFmtId="178" fontId="39" fillId="0" borderId="18" xfId="0" applyNumberFormat="1" applyFont="1" applyFill="1" applyBorder="1" applyAlignment="1" applyProtection="1">
      <alignment vertical="top" wrapText="1"/>
      <protection hidden="1"/>
    </xf>
    <xf numFmtId="179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8" xfId="0" applyNumberFormat="1" applyFont="1" applyFill="1" applyBorder="1" applyAlignment="1" applyProtection="1">
      <alignment horizontal="right" vertical="top" wrapText="1" readingOrder="1"/>
      <protection hidden="1"/>
    </xf>
    <xf numFmtId="0" fontId="40" fillId="0" borderId="18" xfId="0" applyNumberFormat="1" applyFont="1" applyFill="1" applyBorder="1" applyAlignment="1" applyProtection="1">
      <alignment horizontal="center"/>
      <protection hidden="1"/>
    </xf>
    <xf numFmtId="49" fontId="40" fillId="0" borderId="0" xfId="0" applyNumberFormat="1" applyFont="1" applyFill="1" applyBorder="1" applyAlignment="1" applyProtection="1">
      <alignment horizontal="center" vertical="top"/>
      <protection hidden="1"/>
    </xf>
    <xf numFmtId="0" fontId="41" fillId="0" borderId="0" xfId="0" applyFont="1" applyFill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178" fontId="11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186" fontId="39" fillId="0" borderId="18" xfId="0" applyNumberFormat="1" applyFont="1" applyFill="1" applyBorder="1" applyAlignment="1" applyProtection="1">
      <alignment horizontal="center" vertical="center"/>
      <protection hidden="1"/>
    </xf>
    <xf numFmtId="186" fontId="39" fillId="0" borderId="18" xfId="0" applyNumberFormat="1" applyFont="1" applyFill="1" applyBorder="1" applyAlignment="1" applyProtection="1">
      <alignment horizontal="center"/>
      <protection hidden="1"/>
    </xf>
    <xf numFmtId="49" fontId="39" fillId="0" borderId="18" xfId="0" applyNumberFormat="1" applyFont="1" applyFill="1" applyBorder="1" applyAlignment="1" applyProtection="1">
      <alignment horizontal="center"/>
      <protection hidden="1"/>
    </xf>
    <xf numFmtId="188" fontId="39" fillId="0" borderId="18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186" fontId="39" fillId="0" borderId="18" xfId="0" applyNumberFormat="1" applyFont="1" applyFill="1" applyBorder="1" applyAlignment="1" applyProtection="1">
      <alignment vertical="center"/>
      <protection hidden="1"/>
    </xf>
    <xf numFmtId="189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18" xfId="0" applyNumberFormat="1" applyFont="1" applyBorder="1" applyAlignment="1" applyProtection="1">
      <alignment horizontal="center" vertical="center"/>
      <protection hidden="1"/>
    </xf>
    <xf numFmtId="0" fontId="40" fillId="0" borderId="18" xfId="0" applyNumberFormat="1" applyFont="1" applyFill="1" applyBorder="1" applyAlignment="1" applyProtection="1">
      <alignment horizontal="left" wrapText="1" readingOrder="1"/>
      <protection hidden="1"/>
    </xf>
    <xf numFmtId="0" fontId="40" fillId="0" borderId="18" xfId="0" applyNumberFormat="1" applyFont="1" applyFill="1" applyBorder="1" applyAlignment="1" applyProtection="1">
      <alignment horizontal="left" vertical="top" readingOrder="1"/>
      <protection hidden="1"/>
    </xf>
    <xf numFmtId="0" fontId="40" fillId="0" borderId="18" xfId="0" applyNumberFormat="1" applyFont="1" applyFill="1" applyBorder="1" applyAlignment="1" applyProtection="1">
      <alignment horizontal="right" vertical="top" wrapText="1" readingOrder="1"/>
      <protection hidden="1"/>
    </xf>
    <xf numFmtId="0" fontId="40" fillId="0" borderId="18" xfId="0" applyNumberFormat="1" applyFont="1" applyFill="1" applyBorder="1" applyAlignment="1" applyProtection="1">
      <alignment horizontal="center" vertical="top" wrapText="1" readingOrder="1"/>
      <protection hidden="1"/>
    </xf>
    <xf numFmtId="0" fontId="40" fillId="0" borderId="18" xfId="0" applyNumberFormat="1" applyFont="1" applyFill="1" applyBorder="1" applyAlignment="1" applyProtection="1">
      <alignment horizontal="right" vertical="center" wrapText="1" readingOrder="1"/>
      <protection hidden="1"/>
    </xf>
    <xf numFmtId="188" fontId="39" fillId="0" borderId="18" xfId="0" applyNumberFormat="1" applyFont="1" applyFill="1" applyBorder="1" applyAlignment="1" applyProtection="1">
      <alignment horizontal="center" vertical="center"/>
      <protection hidden="1"/>
    </xf>
    <xf numFmtId="186" fontId="63" fillId="0" borderId="18" xfId="0" applyNumberFormat="1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Continuous" vertical="center" wrapText="1"/>
      <protection hidden="1"/>
    </xf>
    <xf numFmtId="0" fontId="40" fillId="0" borderId="18" xfId="0" applyFont="1" applyBorder="1" applyAlignment="1" applyProtection="1">
      <alignment/>
      <protection hidden="1"/>
    </xf>
    <xf numFmtId="0" fontId="41" fillId="0" borderId="18" xfId="0" applyFont="1" applyBorder="1" applyAlignment="1" applyProtection="1">
      <alignment wrapText="1"/>
      <protection hidden="1"/>
    </xf>
    <xf numFmtId="0" fontId="40" fillId="0" borderId="18" xfId="0" applyFont="1" applyBorder="1" applyAlignment="1" applyProtection="1">
      <alignment vertical="center"/>
      <protection hidden="1"/>
    </xf>
    <xf numFmtId="186" fontId="42" fillId="0" borderId="18" xfId="0" applyNumberFormat="1" applyFont="1" applyBorder="1" applyAlignment="1" applyProtection="1">
      <alignment vertical="center" wrapText="1"/>
      <protection hidden="1"/>
    </xf>
    <xf numFmtId="0" fontId="40" fillId="0" borderId="18" xfId="0" applyFont="1" applyBorder="1" applyAlignment="1" applyProtection="1">
      <alignment horizontal="left"/>
      <protection hidden="1"/>
    </xf>
    <xf numFmtId="186" fontId="40" fillId="0" borderId="18" xfId="0" applyNumberFormat="1" applyFont="1" applyBorder="1" applyAlignment="1" applyProtection="1">
      <alignment vertical="center" wrapText="1"/>
      <protection hidden="1"/>
    </xf>
    <xf numFmtId="0" fontId="41" fillId="0" borderId="18" xfId="0" applyFont="1" applyBorder="1" applyAlignment="1" applyProtection="1">
      <alignment/>
      <protection hidden="1"/>
    </xf>
    <xf numFmtId="0" fontId="40" fillId="0" borderId="18" xfId="0" applyFont="1" applyBorder="1" applyAlignment="1" applyProtection="1">
      <alignment vertical="center" wrapText="1"/>
      <protection hidden="1"/>
    </xf>
    <xf numFmtId="0" fontId="40" fillId="0" borderId="18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vertical="center" wrapText="1"/>
      <protection hidden="1"/>
    </xf>
    <xf numFmtId="0" fontId="40" fillId="0" borderId="18" xfId="0" applyFont="1" applyBorder="1" applyAlignment="1" applyProtection="1">
      <alignment horizontal="center" wrapText="1"/>
      <protection hidden="1"/>
    </xf>
    <xf numFmtId="186" fontId="2" fillId="0" borderId="0" xfId="0" applyNumberFormat="1" applyFont="1" applyAlignment="1" applyProtection="1">
      <alignment vertical="center"/>
      <protection hidden="1"/>
    </xf>
    <xf numFmtId="186" fontId="28" fillId="0" borderId="18" xfId="0" applyNumberFormat="1" applyFont="1" applyBorder="1" applyAlignment="1" applyProtection="1">
      <alignment horizontal="center" vertical="center"/>
      <protection hidden="1"/>
    </xf>
    <xf numFmtId="1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39" fillId="33" borderId="18" xfId="0" applyNumberFormat="1" applyFont="1" applyFill="1" applyBorder="1" applyAlignment="1" applyProtection="1">
      <alignment horizontal="center" vertical="center"/>
      <protection hidden="1"/>
    </xf>
    <xf numFmtId="0" fontId="39" fillId="0" borderId="18" xfId="0" applyFont="1" applyFill="1" applyBorder="1" applyAlignment="1" applyProtection="1">
      <alignment vertical="center" wrapText="1"/>
      <protection hidden="1"/>
    </xf>
    <xf numFmtId="186" fontId="28" fillId="33" borderId="18" xfId="0" applyNumberFormat="1" applyFont="1" applyFill="1" applyBorder="1" applyAlignment="1" applyProtection="1">
      <alignment horizontal="center" vertical="center"/>
      <protection hidden="1"/>
    </xf>
    <xf numFmtId="49" fontId="40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40" fillId="0" borderId="18" xfId="0" applyFont="1" applyFill="1" applyBorder="1" applyAlignment="1" applyProtection="1">
      <alignment vertical="center" wrapText="1"/>
      <protection hidden="1"/>
    </xf>
    <xf numFmtId="0" fontId="40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40" fillId="0" borderId="18" xfId="0" applyFont="1" applyFill="1" applyBorder="1" applyAlignment="1" applyProtection="1">
      <alignment horizontal="left" vertical="center" wrapText="1" indent="2"/>
      <protection hidden="1"/>
    </xf>
    <xf numFmtId="0" fontId="40" fillId="0" borderId="18" xfId="0" applyFont="1" applyFill="1" applyBorder="1" applyAlignment="1" applyProtection="1">
      <alignment horizontal="left" vertical="center" wrapText="1" indent="3"/>
      <protection hidden="1"/>
    </xf>
    <xf numFmtId="0" fontId="40" fillId="0" borderId="18" xfId="0" applyNumberFormat="1" applyFont="1" applyFill="1" applyBorder="1" applyAlignment="1" applyProtection="1">
      <alignment horizontal="left" vertical="center" wrapText="1" indent="2"/>
      <protection hidden="1"/>
    </xf>
    <xf numFmtId="0" fontId="41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186" fontId="40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39" fillId="0" borderId="18" xfId="0" applyFont="1" applyFill="1" applyBorder="1" applyAlignment="1" applyProtection="1" quotePrefix="1">
      <alignment horizontal="center" vertical="center"/>
      <protection hidden="1"/>
    </xf>
    <xf numFmtId="49" fontId="39" fillId="0" borderId="18" xfId="0" applyNumberFormat="1" applyFont="1" applyFill="1" applyBorder="1" applyAlignment="1" applyProtection="1" quotePrefix="1">
      <alignment horizontal="center" vertical="center"/>
      <protection hidden="1"/>
    </xf>
    <xf numFmtId="0" fontId="28" fillId="0" borderId="18" xfId="0" applyFont="1" applyBorder="1" applyAlignment="1" applyProtection="1">
      <alignment vertical="center"/>
      <protection hidden="1"/>
    </xf>
    <xf numFmtId="49" fontId="39" fillId="0" borderId="18" xfId="0" applyNumberFormat="1" applyFont="1" applyFill="1" applyBorder="1" applyAlignment="1" applyProtection="1">
      <alignment horizontal="centerContinuous" vertical="center"/>
      <protection hidden="1"/>
    </xf>
    <xf numFmtId="186" fontId="39" fillId="0" borderId="0" xfId="0" applyNumberFormat="1" applyFont="1" applyFill="1" applyBorder="1" applyAlignment="1" applyProtection="1">
      <alignment horizontal="center"/>
      <protection hidden="1"/>
    </xf>
    <xf numFmtId="0" fontId="1" fillId="0" borderId="32" xfId="0" applyNumberFormat="1" applyFont="1" applyFill="1" applyBorder="1" applyAlignment="1" applyProtection="1">
      <alignment horizontal="center" vertical="center"/>
      <protection hidden="1"/>
    </xf>
    <xf numFmtId="186" fontId="1" fillId="0" borderId="32" xfId="0" applyNumberFormat="1" applyFont="1" applyFill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186" fontId="31" fillId="0" borderId="0" xfId="0" applyNumberFormat="1" applyFont="1" applyFill="1" applyBorder="1" applyAlignment="1" applyProtection="1">
      <alignment vertical="center"/>
      <protection hidden="1"/>
    </xf>
    <xf numFmtId="186" fontId="1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Alignment="1" applyProtection="1">
      <alignment wrapText="1"/>
      <protection hidden="1"/>
    </xf>
    <xf numFmtId="186" fontId="64" fillId="0" borderId="0" xfId="0" applyNumberFormat="1" applyFont="1" applyFill="1" applyBorder="1" applyAlignment="1" applyProtection="1">
      <alignment/>
      <protection hidden="1"/>
    </xf>
    <xf numFmtId="0" fontId="43" fillId="0" borderId="0" xfId="0" applyFont="1" applyAlignment="1" applyProtection="1">
      <alignment wrapText="1"/>
      <protection hidden="1"/>
    </xf>
    <xf numFmtId="0" fontId="43" fillId="0" borderId="0" xfId="0" applyFont="1" applyAlignment="1" applyProtection="1">
      <alignment horizontal="left" wrapText="1"/>
      <protection hidden="1"/>
    </xf>
    <xf numFmtId="186" fontId="40" fillId="0" borderId="49" xfId="0" applyNumberFormat="1" applyFont="1" applyBorder="1" applyAlignment="1" applyProtection="1">
      <alignment horizontal="center" vertical="center"/>
      <protection hidden="1"/>
    </xf>
    <xf numFmtId="186" fontId="40" fillId="0" borderId="49" xfId="0" applyNumberFormat="1" applyFont="1" applyBorder="1" applyAlignment="1" applyProtection="1">
      <alignment horizontal="center" vertical="center" wrapText="1"/>
      <protection hidden="1"/>
    </xf>
    <xf numFmtId="0" fontId="40" fillId="33" borderId="49" xfId="0" applyNumberFormat="1" applyFont="1" applyFill="1" applyBorder="1" applyAlignment="1" applyProtection="1">
      <alignment horizontal="center"/>
      <protection hidden="1"/>
    </xf>
    <xf numFmtId="186" fontId="40" fillId="0" borderId="49" xfId="0" applyNumberFormat="1" applyFont="1" applyBorder="1" applyAlignment="1" applyProtection="1">
      <alignment horizontal="center"/>
      <protection hidden="1"/>
    </xf>
    <xf numFmtId="0" fontId="40" fillId="33" borderId="0" xfId="0" applyNumberFormat="1" applyFont="1" applyFill="1" applyBorder="1" applyAlignment="1" applyProtection="1">
      <alignment horizontal="center"/>
      <protection hidden="1"/>
    </xf>
    <xf numFmtId="2" fontId="40" fillId="0" borderId="0" xfId="0" applyNumberFormat="1" applyFont="1" applyBorder="1" applyAlignment="1" applyProtection="1">
      <alignment/>
      <protection hidden="1"/>
    </xf>
    <xf numFmtId="186" fontId="40" fillId="0" borderId="0" xfId="0" applyNumberFormat="1" applyFont="1" applyBorder="1" applyAlignment="1" applyProtection="1">
      <alignment/>
      <protection hidden="1"/>
    </xf>
    <xf numFmtId="186" fontId="41" fillId="0" borderId="0" xfId="0" applyNumberFormat="1" applyFont="1" applyBorder="1" applyAlignment="1" applyProtection="1">
      <alignment/>
      <protection hidden="1"/>
    </xf>
    <xf numFmtId="0" fontId="40" fillId="33" borderId="35" xfId="0" applyFont="1" applyFill="1" applyBorder="1" applyAlignment="1" applyProtection="1">
      <alignment horizontal="center"/>
      <protection hidden="1"/>
    </xf>
    <xf numFmtId="186" fontId="40" fillId="0" borderId="50" xfId="0" applyNumberFormat="1" applyFont="1" applyBorder="1" applyAlignment="1" applyProtection="1">
      <alignment/>
      <protection hidden="1"/>
    </xf>
    <xf numFmtId="0" fontId="40" fillId="0" borderId="37" xfId="0" applyFont="1" applyBorder="1" applyAlignment="1" applyProtection="1">
      <alignment/>
      <protection hidden="1"/>
    </xf>
    <xf numFmtId="0" fontId="40" fillId="0" borderId="33" xfId="0" applyFont="1" applyBorder="1" applyAlignment="1" applyProtection="1">
      <alignment/>
      <protection hidden="1"/>
    </xf>
    <xf numFmtId="0" fontId="40" fillId="0" borderId="33" xfId="0" applyFont="1" applyBorder="1" applyAlignment="1" applyProtection="1">
      <alignment vertical="center" wrapText="1"/>
      <protection hidden="1"/>
    </xf>
    <xf numFmtId="0" fontId="42" fillId="0" borderId="33" xfId="0" applyFont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33" borderId="0" xfId="0" applyFont="1" applyFill="1" applyBorder="1" applyAlignment="1" applyProtection="1">
      <alignment horizontal="center" vertical="center" wrapText="1"/>
      <protection hidden="1"/>
    </xf>
    <xf numFmtId="49" fontId="4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40" fillId="0" borderId="0" xfId="0" applyFont="1" applyBorder="1" applyAlignment="1" applyProtection="1">
      <alignment horizontal="left"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1" fillId="0" borderId="0" xfId="0" applyFont="1" applyBorder="1" applyAlignment="1" applyProtection="1">
      <alignment/>
      <protection hidden="1"/>
    </xf>
    <xf numFmtId="49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52" fillId="0" borderId="0" xfId="0" applyFont="1" applyAlignment="1" applyProtection="1">
      <alignment wrapText="1"/>
      <protection hidden="1"/>
    </xf>
    <xf numFmtId="186" fontId="4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9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49" xfId="0" applyNumberFormat="1" applyFont="1" applyBorder="1" applyAlignment="1" applyProtection="1">
      <alignment horizontal="center" vertical="center"/>
      <protection hidden="1"/>
    </xf>
    <xf numFmtId="186" fontId="39" fillId="0" borderId="49" xfId="0" applyNumberFormat="1" applyFont="1" applyFill="1" applyBorder="1" applyAlignment="1" applyProtection="1">
      <alignment horizontal="center" vertical="center"/>
      <protection hidden="1"/>
    </xf>
    <xf numFmtId="186" fontId="39" fillId="0" borderId="49" xfId="0" applyNumberFormat="1" applyFont="1" applyFill="1" applyBorder="1" applyAlignment="1" applyProtection="1">
      <alignment/>
      <protection hidden="1"/>
    </xf>
    <xf numFmtId="186" fontId="39" fillId="0" borderId="49" xfId="0" applyNumberFormat="1" applyFont="1" applyFill="1" applyBorder="1" applyAlignment="1" applyProtection="1">
      <alignment horizontal="center"/>
      <protection hidden="1"/>
    </xf>
    <xf numFmtId="188" fontId="39" fillId="0" borderId="49" xfId="0" applyNumberFormat="1" applyFont="1" applyFill="1" applyBorder="1" applyAlignment="1" applyProtection="1">
      <alignment vertical="top" wrapText="1"/>
      <protection hidden="1"/>
    </xf>
    <xf numFmtId="186" fontId="39" fillId="0" borderId="49" xfId="0" applyNumberFormat="1" applyFont="1" applyFill="1" applyBorder="1" applyAlignment="1" applyProtection="1">
      <alignment vertical="top" wrapText="1"/>
      <protection hidden="1"/>
    </xf>
    <xf numFmtId="189" fontId="39" fillId="0" borderId="49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49" xfId="0" applyNumberFormat="1" applyFont="1" applyFill="1" applyBorder="1" applyAlignment="1" applyProtection="1">
      <alignment horizontal="center" vertical="center" wrapText="1"/>
      <protection hidden="1"/>
    </xf>
    <xf numFmtId="188" fontId="39" fillId="0" borderId="49" xfId="0" applyNumberFormat="1" applyFont="1" applyFill="1" applyBorder="1" applyAlignment="1" applyProtection="1">
      <alignment horizontal="center" vertical="center"/>
      <protection hidden="1"/>
    </xf>
    <xf numFmtId="188" fontId="39" fillId="0" borderId="49" xfId="0" applyNumberFormat="1" applyFont="1" applyFill="1" applyBorder="1" applyAlignment="1" applyProtection="1">
      <alignment/>
      <protection hidden="1"/>
    </xf>
    <xf numFmtId="186" fontId="39" fillId="0" borderId="49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33" xfId="0" applyNumberFormat="1" applyFont="1" applyFill="1" applyBorder="1" applyAlignment="1" applyProtection="1">
      <alignment/>
      <protection hidden="1"/>
    </xf>
    <xf numFmtId="186" fontId="36" fillId="0" borderId="32" xfId="0" applyNumberFormat="1" applyFont="1" applyFill="1" applyBorder="1" applyAlignment="1" applyProtection="1">
      <alignment horizontal="center" wrapText="1"/>
      <protection hidden="1"/>
    </xf>
    <xf numFmtId="186" fontId="36" fillId="0" borderId="32" xfId="0" applyNumberFormat="1" applyFont="1" applyFill="1" applyBorder="1" applyAlignment="1" applyProtection="1">
      <alignment horizontal="right" vertical="center" wrapText="1"/>
      <protection hidden="1"/>
    </xf>
    <xf numFmtId="186" fontId="36" fillId="0" borderId="32" xfId="0" applyNumberFormat="1" applyFont="1" applyFill="1" applyBorder="1" applyAlignment="1" applyProtection="1">
      <alignment horizontal="right"/>
      <protection hidden="1"/>
    </xf>
    <xf numFmtId="186" fontId="36" fillId="0" borderId="32" xfId="0" applyNumberFormat="1" applyFont="1" applyFill="1" applyBorder="1" applyAlignment="1" applyProtection="1">
      <alignment vertical="center" wrapText="1"/>
      <protection hidden="1"/>
    </xf>
    <xf numFmtId="186" fontId="36" fillId="0" borderId="33" xfId="0" applyNumberFormat="1" applyFont="1" applyFill="1" applyBorder="1" applyAlignment="1" applyProtection="1">
      <alignment horizontal="right"/>
      <protection hidden="1"/>
    </xf>
    <xf numFmtId="2" fontId="36" fillId="0" borderId="32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32" xfId="0" applyNumberFormat="1" applyFont="1" applyFill="1" applyBorder="1" applyAlignment="1" applyProtection="1">
      <alignment horizontal="right" wrapText="1"/>
      <protection hidden="1"/>
    </xf>
    <xf numFmtId="0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0" xfId="0" applyNumberFormat="1" applyFont="1" applyBorder="1" applyAlignment="1" applyProtection="1">
      <alignment horizontal="center" vertical="center"/>
      <protection hidden="1"/>
    </xf>
    <xf numFmtId="186" fontId="36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36" fillId="0" borderId="0" xfId="0" applyNumberFormat="1" applyFont="1" applyFill="1" applyBorder="1" applyAlignment="1" applyProtection="1">
      <alignment/>
      <protection hidden="1"/>
    </xf>
    <xf numFmtId="186" fontId="36" fillId="0" borderId="0" xfId="0" applyNumberFormat="1" applyFont="1" applyFill="1" applyBorder="1" applyAlignment="1" applyProtection="1">
      <alignment horizontal="center" vertical="center"/>
      <protection hidden="1"/>
    </xf>
    <xf numFmtId="186" fontId="36" fillId="0" borderId="0" xfId="0" applyNumberFormat="1" applyFont="1" applyFill="1" applyBorder="1" applyAlignment="1" applyProtection="1">
      <alignment horizontal="center"/>
      <protection hidden="1"/>
    </xf>
    <xf numFmtId="186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0" xfId="0" applyNumberFormat="1" applyFont="1" applyFill="1" applyBorder="1" applyAlignment="1" applyProtection="1">
      <alignment horizontal="center" wrapText="1"/>
      <protection hidden="1"/>
    </xf>
    <xf numFmtId="186" fontId="39" fillId="0" borderId="0" xfId="0" applyNumberFormat="1" applyFont="1" applyFill="1" applyBorder="1" applyAlignment="1" applyProtection="1">
      <alignment horizontal="center" vertical="center"/>
      <protection hidden="1"/>
    </xf>
    <xf numFmtId="186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186" fontId="39" fillId="0" borderId="0" xfId="0" applyNumberFormat="1" applyFont="1" applyFill="1" applyBorder="1" applyAlignment="1" applyProtection="1">
      <alignment horizontal="right"/>
      <protection hidden="1"/>
    </xf>
    <xf numFmtId="186" fontId="39" fillId="0" borderId="0" xfId="0" applyNumberFormat="1" applyFont="1" applyFill="1" applyBorder="1" applyAlignment="1" applyProtection="1">
      <alignment vertical="center" wrapText="1"/>
      <protection hidden="1"/>
    </xf>
    <xf numFmtId="2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0" xfId="0" applyNumberFormat="1" applyFont="1" applyFill="1" applyBorder="1" applyAlignment="1" applyProtection="1">
      <alignment horizontal="right" wrapText="1"/>
      <protection hidden="1"/>
    </xf>
    <xf numFmtId="0" fontId="36" fillId="0" borderId="39" xfId="0" applyFont="1" applyBorder="1" applyAlignment="1" applyProtection="1">
      <alignment horizontal="center" vertical="center"/>
      <protection hidden="1"/>
    </xf>
    <xf numFmtId="0" fontId="36" fillId="33" borderId="23" xfId="0" applyFont="1" applyFill="1" applyBorder="1" applyAlignment="1" applyProtection="1">
      <alignment horizontal="center"/>
      <protection hidden="1"/>
    </xf>
    <xf numFmtId="186" fontId="36" fillId="0" borderId="24" xfId="0" applyNumberFormat="1" applyFont="1" applyBorder="1" applyAlignment="1" applyProtection="1">
      <alignment/>
      <protection hidden="1"/>
    </xf>
    <xf numFmtId="0" fontId="36" fillId="0" borderId="25" xfId="0" applyFont="1" applyBorder="1" applyAlignment="1" applyProtection="1">
      <alignment/>
      <protection hidden="1"/>
    </xf>
    <xf numFmtId="186" fontId="36" fillId="0" borderId="23" xfId="0" applyNumberFormat="1" applyFont="1" applyBorder="1" applyAlignment="1" applyProtection="1">
      <alignment/>
      <protection hidden="1"/>
    </xf>
    <xf numFmtId="0" fontId="36" fillId="0" borderId="26" xfId="0" applyFont="1" applyBorder="1" applyAlignment="1" applyProtection="1">
      <alignment/>
      <protection hidden="1"/>
    </xf>
    <xf numFmtId="0" fontId="36" fillId="0" borderId="26" xfId="0" applyFont="1" applyBorder="1" applyAlignment="1" applyProtection="1">
      <alignment vertical="center" wrapText="1"/>
      <protection hidden="1"/>
    </xf>
    <xf numFmtId="0" fontId="65" fillId="0" borderId="26" xfId="0" applyFont="1" applyBorder="1" applyAlignment="1" applyProtection="1">
      <alignment/>
      <protection hidden="1"/>
    </xf>
    <xf numFmtId="0" fontId="65" fillId="0" borderId="51" xfId="0" applyFont="1" applyBorder="1" applyAlignment="1" applyProtection="1">
      <alignment/>
      <protection hidden="1"/>
    </xf>
    <xf numFmtId="0" fontId="65" fillId="0" borderId="39" xfId="0" applyFont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7" fillId="33" borderId="52" xfId="0" applyFont="1" applyFill="1" applyBorder="1" applyAlignment="1" applyProtection="1">
      <alignment horizontal="centerContinuous" vertical="center" wrapText="1"/>
      <protection hidden="1"/>
    </xf>
    <xf numFmtId="0" fontId="47" fillId="33" borderId="34" xfId="0" applyFont="1" applyFill="1" applyBorder="1" applyAlignment="1" applyProtection="1">
      <alignment horizontal="centerContinuous" vertical="center" wrapText="1"/>
      <protection hidden="1"/>
    </xf>
    <xf numFmtId="0" fontId="47" fillId="33" borderId="28" xfId="0" applyFont="1" applyFill="1" applyBorder="1" applyAlignment="1" applyProtection="1">
      <alignment horizontal="centerContinuous" vertical="center" wrapText="1"/>
      <protection hidden="1"/>
    </xf>
    <xf numFmtId="0" fontId="47" fillId="0" borderId="53" xfId="0" applyFont="1" applyBorder="1" applyAlignment="1" applyProtection="1">
      <alignment horizontal="center" vertical="center"/>
      <protection hidden="1"/>
    </xf>
    <xf numFmtId="0" fontId="47" fillId="33" borderId="44" xfId="0" applyFont="1" applyFill="1" applyBorder="1" applyAlignment="1" applyProtection="1">
      <alignment horizontal="centerContinuous" vertical="center" wrapText="1"/>
      <protection hidden="1"/>
    </xf>
    <xf numFmtId="0" fontId="47" fillId="33" borderId="45" xfId="0" applyFont="1" applyFill="1" applyBorder="1" applyAlignment="1" applyProtection="1">
      <alignment horizontal="center" vertical="center" wrapText="1"/>
      <protection hidden="1"/>
    </xf>
    <xf numFmtId="49" fontId="47" fillId="33" borderId="45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23" xfId="0" applyFont="1" applyBorder="1" applyAlignment="1" applyProtection="1">
      <alignment horizontal="center" vertical="center" wrapText="1"/>
      <protection hidden="1"/>
    </xf>
    <xf numFmtId="0" fontId="47" fillId="33" borderId="23" xfId="0" applyFont="1" applyFill="1" applyBorder="1" applyAlignment="1" applyProtection="1">
      <alignment horizontal="center"/>
      <protection hidden="1"/>
    </xf>
    <xf numFmtId="0" fontId="47" fillId="0" borderId="54" xfId="0" applyFont="1" applyBorder="1" applyAlignment="1" applyProtection="1">
      <alignment/>
      <protection hidden="1"/>
    </xf>
    <xf numFmtId="0" fontId="47" fillId="0" borderId="24" xfId="0" applyFont="1" applyBorder="1" applyAlignment="1" applyProtection="1">
      <alignment horizontal="center" wrapText="1"/>
      <protection hidden="1"/>
    </xf>
    <xf numFmtId="0" fontId="47" fillId="0" borderId="55" xfId="0" applyFont="1" applyBorder="1" applyAlignment="1" applyProtection="1">
      <alignment/>
      <protection hidden="1"/>
    </xf>
    <xf numFmtId="186" fontId="47" fillId="0" borderId="24" xfId="0" applyNumberFormat="1" applyFont="1" applyBorder="1" applyAlignment="1" applyProtection="1">
      <alignment/>
      <protection hidden="1"/>
    </xf>
    <xf numFmtId="0" fontId="47" fillId="0" borderId="56" xfId="0" applyFont="1" applyBorder="1" applyAlignment="1" applyProtection="1">
      <alignment/>
      <protection hidden="1"/>
    </xf>
    <xf numFmtId="0" fontId="47" fillId="0" borderId="29" xfId="0" applyFont="1" applyBorder="1" applyAlignment="1" applyProtection="1">
      <alignment horizontal="left" wrapText="1"/>
      <protection hidden="1"/>
    </xf>
    <xf numFmtId="0" fontId="47" fillId="0" borderId="16" xfId="0" applyFont="1" applyBorder="1" applyAlignment="1" applyProtection="1">
      <alignment/>
      <protection hidden="1"/>
    </xf>
    <xf numFmtId="0" fontId="47" fillId="0" borderId="29" xfId="0" applyFont="1" applyBorder="1" applyAlignment="1" applyProtection="1">
      <alignment/>
      <protection hidden="1"/>
    </xf>
    <xf numFmtId="0" fontId="47" fillId="0" borderId="17" xfId="0" applyFont="1" applyBorder="1" applyAlignment="1" applyProtection="1">
      <alignment/>
      <protection hidden="1"/>
    </xf>
    <xf numFmtId="0" fontId="47" fillId="0" borderId="57" xfId="0" applyFont="1" applyBorder="1" applyAlignment="1" applyProtection="1">
      <alignment/>
      <protection hidden="1"/>
    </xf>
    <xf numFmtId="0" fontId="47" fillId="0" borderId="31" xfId="0" applyFont="1" applyBorder="1" applyAlignment="1" applyProtection="1">
      <alignment horizontal="center" wrapText="1"/>
      <protection hidden="1"/>
    </xf>
    <xf numFmtId="0" fontId="47" fillId="0" borderId="30" xfId="0" applyFont="1" applyBorder="1" applyAlignment="1" applyProtection="1">
      <alignment/>
      <protection hidden="1"/>
    </xf>
    <xf numFmtId="186" fontId="47" fillId="0" borderId="23" xfId="0" applyNumberFormat="1" applyFont="1" applyBorder="1" applyAlignment="1" applyProtection="1">
      <alignment/>
      <protection hidden="1"/>
    </xf>
    <xf numFmtId="0" fontId="47" fillId="0" borderId="31" xfId="0" applyFont="1" applyBorder="1" applyAlignment="1" applyProtection="1">
      <alignment horizontal="left"/>
      <protection hidden="1"/>
    </xf>
    <xf numFmtId="0" fontId="47" fillId="0" borderId="31" xfId="0" applyFont="1" applyBorder="1" applyAlignment="1" applyProtection="1">
      <alignment/>
      <protection hidden="1"/>
    </xf>
    <xf numFmtId="0" fontId="47" fillId="0" borderId="32" xfId="0" applyFont="1" applyBorder="1" applyAlignment="1" applyProtection="1">
      <alignment/>
      <protection hidden="1"/>
    </xf>
    <xf numFmtId="0" fontId="47" fillId="0" borderId="57" xfId="0" applyFont="1" applyBorder="1" applyAlignment="1" applyProtection="1">
      <alignment vertical="center"/>
      <protection hidden="1"/>
    </xf>
    <xf numFmtId="0" fontId="48" fillId="0" borderId="31" xfId="0" applyFont="1" applyBorder="1" applyAlignment="1" applyProtection="1">
      <alignment wrapText="1"/>
      <protection hidden="1"/>
    </xf>
    <xf numFmtId="0" fontId="47" fillId="0" borderId="31" xfId="0" applyFont="1" applyBorder="1" applyAlignment="1" applyProtection="1">
      <alignment vertical="center" wrapText="1"/>
      <protection hidden="1"/>
    </xf>
    <xf numFmtId="0" fontId="47" fillId="0" borderId="31" xfId="0" applyFont="1" applyBorder="1" applyAlignment="1" applyProtection="1">
      <alignment wrapText="1"/>
      <protection hidden="1"/>
    </xf>
    <xf numFmtId="0" fontId="47" fillId="0" borderId="32" xfId="0" applyFont="1" applyBorder="1" applyAlignment="1" applyProtection="1">
      <alignment horizontal="center" vertical="center" wrapText="1"/>
      <protection hidden="1"/>
    </xf>
    <xf numFmtId="0" fontId="48" fillId="0" borderId="31" xfId="0" applyFont="1" applyBorder="1" applyAlignment="1" applyProtection="1">
      <alignment/>
      <protection hidden="1"/>
    </xf>
    <xf numFmtId="49" fontId="6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31" xfId="0" applyFont="1" applyBorder="1" applyAlignment="1" applyProtection="1">
      <alignment horizontal="left" wrapText="1"/>
      <protection hidden="1"/>
    </xf>
    <xf numFmtId="0" fontId="68" fillId="0" borderId="31" xfId="0" applyFont="1" applyBorder="1" applyAlignment="1" applyProtection="1">
      <alignment/>
      <protection hidden="1"/>
    </xf>
    <xf numFmtId="0" fontId="68" fillId="0" borderId="32" xfId="0" applyFont="1" applyBorder="1" applyAlignment="1" applyProtection="1">
      <alignment vertical="center" wrapText="1"/>
      <protection hidden="1"/>
    </xf>
    <xf numFmtId="0" fontId="47" fillId="0" borderId="58" xfId="0" applyFont="1" applyBorder="1" applyAlignment="1" applyProtection="1">
      <alignment/>
      <protection hidden="1"/>
    </xf>
    <xf numFmtId="0" fontId="48" fillId="0" borderId="59" xfId="0" applyFont="1" applyBorder="1" applyAlignment="1" applyProtection="1">
      <alignment wrapText="1"/>
      <protection hidden="1"/>
    </xf>
    <xf numFmtId="49" fontId="6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59" xfId="0" applyFont="1" applyBorder="1" applyAlignment="1" applyProtection="1">
      <alignment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47" fillId="0" borderId="34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 wrapText="1"/>
      <protection hidden="1"/>
    </xf>
    <xf numFmtId="49" fontId="6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23" xfId="0" applyFont="1" applyBorder="1" applyAlignment="1" applyProtection="1">
      <alignment/>
      <protection hidden="1"/>
    </xf>
    <xf numFmtId="0" fontId="47" fillId="0" borderId="38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86" fontId="20" fillId="0" borderId="0" xfId="0" applyNumberFormat="1" applyFont="1" applyAlignment="1">
      <alignment horizontal="center" vertical="center"/>
    </xf>
    <xf numFmtId="186" fontId="37" fillId="0" borderId="0" xfId="0" applyNumberFormat="1" applyFont="1" applyAlignment="1" applyProtection="1">
      <alignment horizontal="center" vertical="center"/>
      <protection hidden="1"/>
    </xf>
    <xf numFmtId="186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Font="1" applyFill="1" applyBorder="1" applyAlignment="1" applyProtection="1">
      <alignment horizontal="center" vertical="center" wrapText="1"/>
      <protection hidden="1"/>
    </xf>
    <xf numFmtId="49" fontId="39" fillId="0" borderId="18" xfId="0" applyNumberFormat="1" applyFont="1" applyFill="1" applyBorder="1" applyAlignment="1" applyProtection="1">
      <alignment horizontal="center" vertical="center"/>
      <protection hidden="1"/>
    </xf>
    <xf numFmtId="49" fontId="39" fillId="0" borderId="18" xfId="0" applyNumberFormat="1" applyFont="1" applyFill="1" applyBorder="1" applyAlignment="1" applyProtection="1" quotePrefix="1">
      <alignment horizontal="center" vertical="center"/>
      <protection hidden="1"/>
    </xf>
    <xf numFmtId="0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39" fillId="0" borderId="18" xfId="0" applyNumberFormat="1" applyFont="1" applyFill="1" applyBorder="1" applyAlignment="1" applyProtection="1">
      <alignment horizontal="center" vertical="center"/>
      <protection hidden="1"/>
    </xf>
    <xf numFmtId="186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/>
      <protection hidden="1"/>
    </xf>
    <xf numFmtId="186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/>
      <protection hidden="1"/>
    </xf>
    <xf numFmtId="0" fontId="39" fillId="0" borderId="18" xfId="0" applyFont="1" applyFill="1" applyBorder="1" applyAlignment="1" applyProtection="1">
      <alignment horizontal="center" vertical="center"/>
      <protection hidden="1"/>
    </xf>
    <xf numFmtId="186" fontId="53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36" fillId="0" borderId="18" xfId="0" applyNumberFormat="1" applyFont="1" applyFill="1" applyBorder="1" applyAlignment="1" applyProtection="1">
      <alignment horizontal="center" vertical="center" wrapText="1" readingOrder="1"/>
      <protection hidden="1"/>
    </xf>
    <xf numFmtId="179" fontId="4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41" fillId="0" borderId="20" xfId="0" applyFont="1" applyFill="1" applyBorder="1" applyAlignment="1" applyProtection="1">
      <alignment horizontal="center" vertical="center" textRotation="90" wrapText="1"/>
      <protection hidden="1"/>
    </xf>
    <xf numFmtId="0" fontId="40" fillId="0" borderId="19" xfId="0" applyFont="1" applyBorder="1" applyAlignment="1" applyProtection="1">
      <alignment horizontal="center" vertical="center" textRotation="90" wrapText="1"/>
      <protection hidden="1"/>
    </xf>
    <xf numFmtId="0" fontId="36" fillId="0" borderId="0" xfId="0" applyFont="1" applyFill="1" applyBorder="1" applyAlignment="1" applyProtection="1">
      <alignment horizontal="center" wrapText="1"/>
      <protection hidden="1"/>
    </xf>
    <xf numFmtId="186" fontId="40" fillId="0" borderId="24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60" xfId="0" applyNumberFormat="1" applyFont="1" applyFill="1" applyBorder="1" applyAlignment="1" applyProtection="1">
      <alignment horizontal="center" vertical="center" wrapText="1"/>
      <protection hidden="1"/>
    </xf>
    <xf numFmtId="179" fontId="41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50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8" xfId="0" applyFont="1" applyFill="1" applyBorder="1" applyAlignment="1" applyProtection="1">
      <alignment horizontal="center" vertical="center"/>
      <protection hidden="1"/>
    </xf>
    <xf numFmtId="186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 vertical="center" wrapText="1"/>
      <protection hidden="1"/>
    </xf>
    <xf numFmtId="186" fontId="54" fillId="0" borderId="0" xfId="0" applyNumberFormat="1" applyFont="1" applyFill="1" applyBorder="1" applyAlignment="1" applyProtection="1">
      <alignment horizontal="center"/>
      <protection hidden="1"/>
    </xf>
    <xf numFmtId="186" fontId="40" fillId="0" borderId="18" xfId="0" applyNumberFormat="1" applyFont="1" applyBorder="1" applyAlignment="1" applyProtection="1">
      <alignment horizontal="center" vertical="center"/>
      <protection hidden="1"/>
    </xf>
    <xf numFmtId="186" fontId="40" fillId="0" borderId="49" xfId="0" applyNumberFormat="1" applyFont="1" applyBorder="1" applyAlignment="1" applyProtection="1">
      <alignment horizontal="center" vertical="center"/>
      <protection hidden="1"/>
    </xf>
    <xf numFmtId="186" fontId="40" fillId="0" borderId="18" xfId="0" applyNumberFormat="1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wrapText="1"/>
      <protection hidden="1"/>
    </xf>
    <xf numFmtId="0" fontId="52" fillId="0" borderId="0" xfId="0" applyFont="1" applyAlignment="1" applyProtection="1">
      <alignment horizontal="center"/>
      <protection hidden="1"/>
    </xf>
    <xf numFmtId="185" fontId="40" fillId="0" borderId="50" xfId="0" applyNumberFormat="1" applyFont="1" applyFill="1" applyBorder="1" applyAlignment="1" applyProtection="1">
      <alignment horizontal="center" vertical="center" wrapText="1"/>
      <protection hidden="1"/>
    </xf>
    <xf numFmtId="185" fontId="40" fillId="0" borderId="61" xfId="0" applyNumberFormat="1" applyFont="1" applyFill="1" applyBorder="1" applyAlignment="1" applyProtection="1">
      <alignment horizontal="center" vertical="center" wrapText="1"/>
      <protection hidden="1"/>
    </xf>
    <xf numFmtId="185" fontId="40" fillId="0" borderId="24" xfId="0" applyNumberFormat="1" applyFont="1" applyFill="1" applyBorder="1" applyAlignment="1" applyProtection="1">
      <alignment horizontal="center" vertical="center" wrapText="1"/>
      <protection hidden="1"/>
    </xf>
    <xf numFmtId="185" fontId="40" fillId="0" borderId="60" xfId="0" applyNumberFormat="1" applyFont="1" applyFill="1" applyBorder="1" applyAlignment="1" applyProtection="1">
      <alignment horizontal="center" vertical="center" wrapText="1"/>
      <protection hidden="1"/>
    </xf>
    <xf numFmtId="185" fontId="11" fillId="0" borderId="24" xfId="0" applyNumberFormat="1" applyFont="1" applyFill="1" applyBorder="1" applyAlignment="1" applyProtection="1">
      <alignment horizontal="center" vertical="center" wrapText="1"/>
      <protection hidden="1"/>
    </xf>
    <xf numFmtId="185" fontId="11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62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 wrapText="1"/>
      <protection hidden="1"/>
    </xf>
    <xf numFmtId="0" fontId="40" fillId="0" borderId="63" xfId="0" applyFont="1" applyBorder="1" applyAlignment="1" applyProtection="1">
      <alignment horizontal="center" vertical="center"/>
      <protection hidden="1"/>
    </xf>
    <xf numFmtId="0" fontId="40" fillId="0" borderId="64" xfId="0" applyFont="1" applyBorder="1" applyAlignment="1" applyProtection="1">
      <alignment horizontal="center" vertical="center"/>
      <protection hidden="1"/>
    </xf>
    <xf numFmtId="0" fontId="40" fillId="33" borderId="52" xfId="0" applyFont="1" applyFill="1" applyBorder="1" applyAlignment="1" applyProtection="1">
      <alignment horizontal="center" vertical="center" wrapText="1"/>
      <protection hidden="1"/>
    </xf>
    <xf numFmtId="0" fontId="40" fillId="33" borderId="44" xfId="0" applyFont="1" applyFill="1" applyBorder="1" applyAlignment="1" applyProtection="1">
      <alignment horizontal="center" vertical="center" wrapText="1"/>
      <protection hidden="1"/>
    </xf>
    <xf numFmtId="186" fontId="40" fillId="0" borderId="20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65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12" xfId="0" applyNumberFormat="1" applyFont="1" applyFill="1" applyBorder="1" applyAlignment="1" applyProtection="1">
      <alignment horizontal="center" vertical="center" wrapText="1"/>
      <protection hidden="1"/>
    </xf>
    <xf numFmtId="186" fontId="40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186" fontId="39" fillId="0" borderId="0" xfId="0" applyNumberFormat="1" applyFont="1" applyFill="1" applyBorder="1" applyAlignment="1" applyProtection="1">
      <alignment horizontal="center"/>
      <protection hidden="1"/>
    </xf>
    <xf numFmtId="0" fontId="40" fillId="0" borderId="18" xfId="0" applyFont="1" applyFill="1" applyBorder="1" applyAlignment="1" applyProtection="1">
      <alignment horizontal="center" vertical="center" textRotation="90" wrapText="1"/>
      <protection hidden="1"/>
    </xf>
    <xf numFmtId="0" fontId="40" fillId="0" borderId="18" xfId="0" applyNumberFormat="1" applyFont="1" applyFill="1" applyBorder="1" applyAlignment="1" applyProtection="1">
      <alignment horizontal="center" vertical="center" wrapText="1" readingOrder="1"/>
      <protection hidden="1"/>
    </xf>
    <xf numFmtId="179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179" fontId="40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39" fillId="0" borderId="0" xfId="0" applyFont="1" applyFill="1" applyBorder="1" applyAlignment="1" applyProtection="1">
      <alignment horizontal="center" wrapText="1"/>
      <protection hidden="1"/>
    </xf>
    <xf numFmtId="186" fontId="36" fillId="0" borderId="24" xfId="0" applyNumberFormat="1" applyFont="1" applyFill="1" applyBorder="1" applyAlignment="1" applyProtection="1">
      <alignment horizontal="center" vertical="center" textRotation="90" wrapText="1"/>
      <protection hidden="1"/>
    </xf>
    <xf numFmtId="186" fontId="36" fillId="0" borderId="60" xfId="0" applyNumberFormat="1" applyFont="1" applyFill="1" applyBorder="1" applyAlignment="1" applyProtection="1">
      <alignment horizontal="center" vertical="center" textRotation="90" wrapText="1"/>
      <protection hidden="1"/>
    </xf>
    <xf numFmtId="0" fontId="41" fillId="0" borderId="18" xfId="0" applyFont="1" applyFill="1" applyBorder="1" applyAlignment="1" applyProtection="1">
      <alignment horizontal="center" vertical="center" textRotation="90" wrapText="1"/>
      <protection hidden="1"/>
    </xf>
    <xf numFmtId="0" fontId="40" fillId="0" borderId="18" xfId="0" applyFont="1" applyBorder="1" applyAlignment="1" applyProtection="1">
      <alignment horizontal="center" vertical="center" textRotation="90" wrapText="1"/>
      <protection hidden="1"/>
    </xf>
    <xf numFmtId="186" fontId="40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50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61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24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60" xfId="0" applyNumberFormat="1" applyFont="1" applyFill="1" applyBorder="1" applyAlignment="1" applyProtection="1">
      <alignment horizontal="center" vertical="center" textRotation="90" wrapText="1"/>
      <protection hidden="1"/>
    </xf>
    <xf numFmtId="179" fontId="41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186" fontId="40" fillId="0" borderId="18" xfId="0" applyNumberFormat="1" applyFont="1" applyFill="1" applyBorder="1" applyAlignment="1" applyProtection="1">
      <alignment horizontal="center" vertical="center"/>
      <protection hidden="1"/>
    </xf>
    <xf numFmtId="186" fontId="40" fillId="0" borderId="49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 wrapText="1"/>
      <protection hidden="1"/>
    </xf>
    <xf numFmtId="0" fontId="47" fillId="0" borderId="24" xfId="0" applyFont="1" applyBorder="1" applyAlignment="1" applyProtection="1">
      <alignment horizontal="center" vertical="center" wrapText="1"/>
      <protection hidden="1"/>
    </xf>
    <xf numFmtId="0" fontId="47" fillId="0" borderId="6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22</xdr:row>
      <xdr:rowOff>0</xdr:rowOff>
    </xdr:from>
    <xdr:to>
      <xdr:col>2</xdr:col>
      <xdr:colOff>466725</xdr:colOff>
      <xdr:row>22</xdr:row>
      <xdr:rowOff>0</xdr:rowOff>
    </xdr:to>
    <xdr:sp>
      <xdr:nvSpPr>
        <xdr:cNvPr id="1" name="Line 11"/>
        <xdr:cNvSpPr>
          <a:spLocks/>
        </xdr:cNvSpPr>
      </xdr:nvSpPr>
      <xdr:spPr>
        <a:xfrm>
          <a:off x="828675" y="105918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2714625</xdr:colOff>
      <xdr:row>1</xdr:row>
      <xdr:rowOff>428625</xdr:rowOff>
    </xdr:from>
    <xdr:to>
      <xdr:col>3</xdr:col>
      <xdr:colOff>66675</xdr:colOff>
      <xdr:row>2</xdr:row>
      <xdr:rowOff>247650</xdr:rowOff>
    </xdr:to>
    <xdr:pic>
      <xdr:nvPicPr>
        <xdr:cNvPr id="2" name="Picture 12" descr="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81025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7</xdr:row>
      <xdr:rowOff>0</xdr:rowOff>
    </xdr:from>
    <xdr:to>
      <xdr:col>3</xdr:col>
      <xdr:colOff>1076325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3276600" y="1762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3400425</xdr:colOff>
      <xdr:row>10</xdr:row>
      <xdr:rowOff>200025</xdr:rowOff>
    </xdr:from>
    <xdr:to>
      <xdr:col>3</xdr:col>
      <xdr:colOff>981075</xdr:colOff>
      <xdr:row>10</xdr:row>
      <xdr:rowOff>200025</xdr:rowOff>
    </xdr:to>
    <xdr:sp>
      <xdr:nvSpPr>
        <xdr:cNvPr id="2" name="Line 8"/>
        <xdr:cNvSpPr>
          <a:spLocks/>
        </xdr:cNvSpPr>
      </xdr:nvSpPr>
      <xdr:spPr>
        <a:xfrm>
          <a:off x="3752850" y="25908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2219325</xdr:colOff>
      <xdr:row>14</xdr:row>
      <xdr:rowOff>200025</xdr:rowOff>
    </xdr:from>
    <xdr:to>
      <xdr:col>3</xdr:col>
      <xdr:colOff>1457325</xdr:colOff>
      <xdr:row>14</xdr:row>
      <xdr:rowOff>200025</xdr:rowOff>
    </xdr:to>
    <xdr:sp>
      <xdr:nvSpPr>
        <xdr:cNvPr id="3" name="Line 10"/>
        <xdr:cNvSpPr>
          <a:spLocks/>
        </xdr:cNvSpPr>
      </xdr:nvSpPr>
      <xdr:spPr>
        <a:xfrm>
          <a:off x="2571750" y="34290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2247900</xdr:colOff>
      <xdr:row>17</xdr:row>
      <xdr:rowOff>257175</xdr:rowOff>
    </xdr:from>
    <xdr:to>
      <xdr:col>4</xdr:col>
      <xdr:colOff>0</xdr:colOff>
      <xdr:row>17</xdr:row>
      <xdr:rowOff>257175</xdr:rowOff>
    </xdr:to>
    <xdr:sp>
      <xdr:nvSpPr>
        <xdr:cNvPr id="4" name="Line 11"/>
        <xdr:cNvSpPr>
          <a:spLocks/>
        </xdr:cNvSpPr>
      </xdr:nvSpPr>
      <xdr:spPr>
        <a:xfrm>
          <a:off x="2600325" y="41148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2219325</xdr:colOff>
      <xdr:row>19</xdr:row>
      <xdr:rowOff>200025</xdr:rowOff>
    </xdr:from>
    <xdr:to>
      <xdr:col>3</xdr:col>
      <xdr:colOff>1428750</xdr:colOff>
      <xdr:row>19</xdr:row>
      <xdr:rowOff>200025</xdr:rowOff>
    </xdr:to>
    <xdr:sp>
      <xdr:nvSpPr>
        <xdr:cNvPr id="5" name="Line 12"/>
        <xdr:cNvSpPr>
          <a:spLocks/>
        </xdr:cNvSpPr>
      </xdr:nvSpPr>
      <xdr:spPr>
        <a:xfrm>
          <a:off x="2571750" y="45243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23</xdr:row>
      <xdr:rowOff>0</xdr:rowOff>
    </xdr:from>
    <xdr:to>
      <xdr:col>4</xdr:col>
      <xdr:colOff>895350</xdr:colOff>
      <xdr:row>23</xdr:row>
      <xdr:rowOff>0</xdr:rowOff>
    </xdr:to>
    <xdr:sp>
      <xdr:nvSpPr>
        <xdr:cNvPr id="6" name="Line 13"/>
        <xdr:cNvSpPr>
          <a:spLocks/>
        </xdr:cNvSpPr>
      </xdr:nvSpPr>
      <xdr:spPr>
        <a:xfrm>
          <a:off x="1543050" y="516255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2238375</xdr:colOff>
      <xdr:row>32</xdr:row>
      <xdr:rowOff>0</xdr:rowOff>
    </xdr:from>
    <xdr:to>
      <xdr:col>5</xdr:col>
      <xdr:colOff>28575</xdr:colOff>
      <xdr:row>32</xdr:row>
      <xdr:rowOff>0</xdr:rowOff>
    </xdr:to>
    <xdr:sp>
      <xdr:nvSpPr>
        <xdr:cNvPr id="7" name="Line 23"/>
        <xdr:cNvSpPr>
          <a:spLocks/>
        </xdr:cNvSpPr>
      </xdr:nvSpPr>
      <xdr:spPr>
        <a:xfrm>
          <a:off x="2590800" y="80772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2228850</xdr:colOff>
      <xdr:row>28</xdr:row>
      <xdr:rowOff>200025</xdr:rowOff>
    </xdr:from>
    <xdr:to>
      <xdr:col>5</xdr:col>
      <xdr:colOff>19050</xdr:colOff>
      <xdr:row>28</xdr:row>
      <xdr:rowOff>200025</xdr:rowOff>
    </xdr:to>
    <xdr:sp>
      <xdr:nvSpPr>
        <xdr:cNvPr id="8" name="Line 24"/>
        <xdr:cNvSpPr>
          <a:spLocks/>
        </xdr:cNvSpPr>
      </xdr:nvSpPr>
      <xdr:spPr>
        <a:xfrm>
          <a:off x="2581275" y="74390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2238375</xdr:colOff>
      <xdr:row>34</xdr:row>
      <xdr:rowOff>209550</xdr:rowOff>
    </xdr:from>
    <xdr:to>
      <xdr:col>5</xdr:col>
      <xdr:colOff>28575</xdr:colOff>
      <xdr:row>34</xdr:row>
      <xdr:rowOff>209550</xdr:rowOff>
    </xdr:to>
    <xdr:sp>
      <xdr:nvSpPr>
        <xdr:cNvPr id="9" name="Line 25"/>
        <xdr:cNvSpPr>
          <a:spLocks/>
        </xdr:cNvSpPr>
      </xdr:nvSpPr>
      <xdr:spPr>
        <a:xfrm>
          <a:off x="2590800" y="87058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1" name="Line 2"/>
        <xdr:cNvSpPr>
          <a:spLocks/>
        </xdr:cNvSpPr>
      </xdr:nvSpPr>
      <xdr:spPr>
        <a:xfrm>
          <a:off x="2200275" y="786193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163</xdr:row>
      <xdr:rowOff>0</xdr:rowOff>
    </xdr:from>
    <xdr:to>
      <xdr:col>2</xdr:col>
      <xdr:colOff>19050</xdr:colOff>
      <xdr:row>163</xdr:row>
      <xdr:rowOff>0</xdr:rowOff>
    </xdr:to>
    <xdr:sp>
      <xdr:nvSpPr>
        <xdr:cNvPr id="2" name="Line 3"/>
        <xdr:cNvSpPr>
          <a:spLocks/>
        </xdr:cNvSpPr>
      </xdr:nvSpPr>
      <xdr:spPr>
        <a:xfrm>
          <a:off x="2219325" y="79629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5"/>
  <sheetViews>
    <sheetView zoomScalePageLayoutView="0" workbookViewId="0" topLeftCell="A1">
      <selection activeCell="D17" sqref="D17"/>
    </sheetView>
  </sheetViews>
  <sheetFormatPr defaultColWidth="9.140625" defaultRowHeight="12.75" outlineLevelCol="1"/>
  <cols>
    <col min="1" max="1" width="2.57421875" style="17" customWidth="1"/>
    <col min="2" max="2" width="58.00390625" style="18" customWidth="1"/>
    <col min="3" max="3" width="8.7109375" style="19" customWidth="1" outlineLevel="1"/>
    <col min="4" max="5" width="13.7109375" style="20" customWidth="1"/>
    <col min="6" max="6" width="16.28125" style="20" customWidth="1"/>
    <col min="7" max="7" width="2.00390625" style="15" customWidth="1"/>
    <col min="8" max="16384" width="9.140625" style="15" customWidth="1"/>
  </cols>
  <sheetData>
    <row r="1" spans="1:6" ht="12" customHeight="1">
      <c r="A1" s="14"/>
      <c r="B1" s="15"/>
      <c r="C1" s="15"/>
      <c r="D1" s="16"/>
      <c r="E1" s="16"/>
      <c r="F1" s="16"/>
    </row>
    <row r="2" spans="1:6" ht="151.5" customHeight="1">
      <c r="A2" s="14"/>
      <c r="B2" s="23"/>
      <c r="C2" s="24"/>
      <c r="D2" s="25"/>
      <c r="E2" s="25"/>
      <c r="F2" s="26"/>
    </row>
    <row r="3" spans="1:6" s="22" customFormat="1" ht="100.5" customHeight="1">
      <c r="A3" s="21"/>
      <c r="B3" s="27" t="s">
        <v>38</v>
      </c>
      <c r="C3" s="28"/>
      <c r="D3" s="29"/>
      <c r="E3" s="29"/>
      <c r="F3" s="30"/>
    </row>
    <row r="4" spans="1:6" s="22" customFormat="1" ht="30">
      <c r="A4" s="21"/>
      <c r="B4" s="31"/>
      <c r="C4" s="32"/>
      <c r="D4" s="33"/>
      <c r="E4" s="33"/>
      <c r="F4" s="34"/>
    </row>
    <row r="5" spans="1:6" s="22" customFormat="1" ht="30">
      <c r="A5" s="21"/>
      <c r="B5" s="31"/>
      <c r="C5" s="32"/>
      <c r="D5" s="33"/>
      <c r="E5" s="33"/>
      <c r="F5" s="34"/>
    </row>
    <row r="6" spans="1:6" s="22" customFormat="1" ht="30">
      <c r="A6" s="21"/>
      <c r="B6" s="31"/>
      <c r="C6" s="32"/>
      <c r="D6" s="33"/>
      <c r="E6" s="33"/>
      <c r="F6" s="34"/>
    </row>
    <row r="7" spans="1:6" s="22" customFormat="1" ht="30">
      <c r="A7" s="21"/>
      <c r="B7" s="35" t="s">
        <v>39</v>
      </c>
      <c r="C7" s="28"/>
      <c r="D7" s="29"/>
      <c r="E7" s="29"/>
      <c r="F7" s="30"/>
    </row>
    <row r="8" spans="1:6" s="22" customFormat="1" ht="30">
      <c r="A8" s="21"/>
      <c r="B8" s="31"/>
      <c r="C8" s="32"/>
      <c r="D8" s="33"/>
      <c r="E8" s="33"/>
      <c r="F8" s="34"/>
    </row>
    <row r="9" spans="1:6" s="22" customFormat="1" ht="30">
      <c r="A9" s="21"/>
      <c r="B9" s="31"/>
      <c r="C9" s="32"/>
      <c r="D9" s="33"/>
      <c r="E9" s="33"/>
      <c r="F9" s="34"/>
    </row>
    <row r="10" spans="1:6" s="22" customFormat="1" ht="30">
      <c r="A10" s="21"/>
      <c r="B10" s="31"/>
      <c r="C10" s="32"/>
      <c r="D10" s="33"/>
      <c r="E10" s="33"/>
      <c r="F10" s="34"/>
    </row>
    <row r="11" spans="1:6" s="22" customFormat="1" ht="30">
      <c r="A11" s="21"/>
      <c r="B11" s="31"/>
      <c r="C11" s="32"/>
      <c r="D11" s="33"/>
      <c r="E11" s="33"/>
      <c r="F11" s="34"/>
    </row>
    <row r="12" spans="1:6" s="22" customFormat="1" ht="30">
      <c r="A12" s="21"/>
      <c r="B12" s="31"/>
      <c r="C12" s="32"/>
      <c r="D12" s="33"/>
      <c r="E12" s="33"/>
      <c r="F12" s="34"/>
    </row>
    <row r="13" spans="1:6" s="22" customFormat="1" ht="30">
      <c r="A13" s="21"/>
      <c r="B13" s="745" t="s">
        <v>1093</v>
      </c>
      <c r="C13" s="746"/>
      <c r="D13" s="746"/>
      <c r="E13" s="746"/>
      <c r="F13" s="747"/>
    </row>
    <row r="14" spans="1:6" s="22" customFormat="1" ht="30">
      <c r="A14" s="21"/>
      <c r="B14" s="31"/>
      <c r="C14" s="32"/>
      <c r="D14" s="33"/>
      <c r="E14" s="33"/>
      <c r="F14" s="34"/>
    </row>
    <row r="15" spans="1:6" s="22" customFormat="1" ht="30">
      <c r="A15" s="21"/>
      <c r="B15" s="31"/>
      <c r="C15" s="32"/>
      <c r="D15" s="33"/>
      <c r="E15" s="33"/>
      <c r="F15" s="34"/>
    </row>
    <row r="16" spans="1:6" s="22" customFormat="1" ht="30">
      <c r="A16" s="21"/>
      <c r="B16" s="31"/>
      <c r="C16" s="32"/>
      <c r="D16" s="33"/>
      <c r="E16" s="33"/>
      <c r="F16" s="34"/>
    </row>
    <row r="17" spans="1:6" s="22" customFormat="1" ht="30">
      <c r="A17" s="21"/>
      <c r="B17" s="31"/>
      <c r="C17" s="32"/>
      <c r="D17" s="33"/>
      <c r="E17" s="33"/>
      <c r="F17" s="34"/>
    </row>
    <row r="18" spans="1:6" s="22" customFormat="1" ht="30">
      <c r="A18" s="21"/>
      <c r="B18" s="31"/>
      <c r="C18" s="32"/>
      <c r="D18" s="33"/>
      <c r="E18" s="33"/>
      <c r="F18" s="34"/>
    </row>
    <row r="19" spans="1:6" s="22" customFormat="1" ht="30">
      <c r="A19" s="21"/>
      <c r="B19" s="31"/>
      <c r="C19" s="32"/>
      <c r="D19" s="33"/>
      <c r="E19" s="33"/>
      <c r="F19" s="34"/>
    </row>
    <row r="20" spans="1:6" s="22" customFormat="1" ht="30">
      <c r="A20" s="21"/>
      <c r="B20" s="31"/>
      <c r="C20" s="32"/>
      <c r="D20" s="33"/>
      <c r="E20" s="33"/>
      <c r="F20" s="34"/>
    </row>
    <row r="21" spans="1:6" s="22" customFormat="1" ht="30">
      <c r="A21" s="21"/>
      <c r="B21" s="31"/>
      <c r="C21" s="32"/>
      <c r="D21" s="33"/>
      <c r="E21" s="33"/>
      <c r="F21" s="34"/>
    </row>
    <row r="22" spans="1:6" s="22" customFormat="1" ht="30">
      <c r="A22" s="21"/>
      <c r="B22" s="42" t="s">
        <v>202</v>
      </c>
      <c r="C22" s="32"/>
      <c r="D22" s="36" t="s">
        <v>40</v>
      </c>
      <c r="E22" s="33"/>
      <c r="F22" s="34"/>
    </row>
    <row r="23" spans="1:6" s="22" customFormat="1" ht="30">
      <c r="A23" s="21"/>
      <c r="B23" s="37"/>
      <c r="C23" s="38"/>
      <c r="D23" s="39"/>
      <c r="E23" s="39"/>
      <c r="F23" s="40"/>
    </row>
    <row r="24" spans="3:6" ht="11.25" customHeight="1">
      <c r="C24" s="15"/>
      <c r="D24" s="16"/>
      <c r="E24" s="16"/>
      <c r="F24" s="16"/>
    </row>
    <row r="25" spans="3:6" ht="25.5">
      <c r="C25" s="15"/>
      <c r="D25" s="16"/>
      <c r="E25" s="16"/>
      <c r="F25" s="16"/>
    </row>
    <row r="26" spans="3:6" ht="25.5">
      <c r="C26" s="15"/>
      <c r="D26" s="16"/>
      <c r="E26" s="16"/>
      <c r="F26" s="16"/>
    </row>
    <row r="27" spans="3:6" ht="25.5">
      <c r="C27" s="15"/>
      <c r="D27" s="16"/>
      <c r="E27" s="16"/>
      <c r="F27" s="16"/>
    </row>
    <row r="28" spans="3:6" ht="25.5">
      <c r="C28" s="15"/>
      <c r="D28" s="16"/>
      <c r="E28" s="16"/>
      <c r="F28" s="16"/>
    </row>
    <row r="29" spans="3:6" ht="25.5">
      <c r="C29" s="15"/>
      <c r="D29" s="16"/>
      <c r="E29" s="16"/>
      <c r="F29" s="16"/>
    </row>
    <row r="30" spans="3:6" ht="25.5">
      <c r="C30" s="15"/>
      <c r="D30" s="16"/>
      <c r="E30" s="16"/>
      <c r="F30" s="16"/>
    </row>
    <row r="31" spans="3:6" ht="25.5">
      <c r="C31" s="15"/>
      <c r="D31" s="16"/>
      <c r="E31" s="16"/>
      <c r="F31" s="16"/>
    </row>
    <row r="32" spans="3:6" ht="25.5">
      <c r="C32" s="15"/>
      <c r="D32" s="16"/>
      <c r="E32" s="16"/>
      <c r="F32" s="16"/>
    </row>
    <row r="33" spans="3:6" ht="25.5">
      <c r="C33" s="15"/>
      <c r="D33" s="16"/>
      <c r="E33" s="16"/>
      <c r="F33" s="16"/>
    </row>
    <row r="34" spans="3:6" ht="25.5">
      <c r="C34" s="15"/>
      <c r="D34" s="16"/>
      <c r="E34" s="16"/>
      <c r="F34" s="16"/>
    </row>
    <row r="35" spans="3:6" ht="25.5">
      <c r="C35" s="15"/>
      <c r="D35" s="16"/>
      <c r="E35" s="16"/>
      <c r="F35" s="16"/>
    </row>
    <row r="36" spans="3:6" ht="25.5">
      <c r="C36" s="15"/>
      <c r="D36" s="16"/>
      <c r="E36" s="16"/>
      <c r="F36" s="16"/>
    </row>
    <row r="37" spans="3:6" ht="25.5">
      <c r="C37" s="15"/>
      <c r="D37" s="16"/>
      <c r="E37" s="16"/>
      <c r="F37" s="16"/>
    </row>
    <row r="38" spans="3:6" ht="25.5">
      <c r="C38" s="15"/>
      <c r="D38" s="16"/>
      <c r="E38" s="16"/>
      <c r="F38" s="16"/>
    </row>
    <row r="39" spans="3:6" ht="25.5">
      <c r="C39" s="15"/>
      <c r="D39" s="16"/>
      <c r="E39" s="16"/>
      <c r="F39" s="16"/>
    </row>
    <row r="40" spans="3:6" ht="25.5">
      <c r="C40" s="15"/>
      <c r="D40" s="16"/>
      <c r="E40" s="16"/>
      <c r="F40" s="16"/>
    </row>
    <row r="41" spans="3:6" ht="25.5">
      <c r="C41" s="15"/>
      <c r="D41" s="16"/>
      <c r="E41" s="16"/>
      <c r="F41" s="16"/>
    </row>
    <row r="42" spans="3:6" ht="25.5">
      <c r="C42" s="15"/>
      <c r="D42" s="16"/>
      <c r="E42" s="16"/>
      <c r="F42" s="16"/>
    </row>
    <row r="43" spans="3:6" ht="25.5">
      <c r="C43" s="15"/>
      <c r="D43" s="16"/>
      <c r="E43" s="16"/>
      <c r="F43" s="16"/>
    </row>
    <row r="44" spans="3:6" ht="25.5">
      <c r="C44" s="15"/>
      <c r="D44" s="16"/>
      <c r="E44" s="16"/>
      <c r="F44" s="16"/>
    </row>
    <row r="45" spans="3:6" ht="25.5">
      <c r="C45" s="15"/>
      <c r="D45" s="16"/>
      <c r="E45" s="16"/>
      <c r="F45" s="16"/>
    </row>
    <row r="46" spans="3:6" ht="25.5">
      <c r="C46" s="15"/>
      <c r="D46" s="16"/>
      <c r="E46" s="16"/>
      <c r="F46" s="16"/>
    </row>
    <row r="47" spans="3:6" ht="25.5">
      <c r="C47" s="15"/>
      <c r="D47" s="16"/>
      <c r="E47" s="16"/>
      <c r="F47" s="16"/>
    </row>
    <row r="48" spans="3:6" ht="25.5">
      <c r="C48" s="15"/>
      <c r="D48" s="16"/>
      <c r="E48" s="16"/>
      <c r="F48" s="16"/>
    </row>
    <row r="49" spans="3:6" ht="25.5">
      <c r="C49" s="15"/>
      <c r="D49" s="16"/>
      <c r="E49" s="16"/>
      <c r="F49" s="16"/>
    </row>
    <row r="50" spans="3:6" ht="25.5">
      <c r="C50" s="15"/>
      <c r="D50" s="16"/>
      <c r="E50" s="16"/>
      <c r="F50" s="16"/>
    </row>
    <row r="51" spans="3:6" ht="25.5">
      <c r="C51" s="15"/>
      <c r="D51" s="16"/>
      <c r="E51" s="16"/>
      <c r="F51" s="16"/>
    </row>
    <row r="52" spans="3:6" ht="25.5">
      <c r="C52" s="15"/>
      <c r="D52" s="16"/>
      <c r="E52" s="16"/>
      <c r="F52" s="16"/>
    </row>
    <row r="53" spans="3:6" ht="25.5">
      <c r="C53" s="15"/>
      <c r="D53" s="16"/>
      <c r="E53" s="16"/>
      <c r="F53" s="16"/>
    </row>
    <row r="54" spans="3:6" ht="25.5">
      <c r="C54" s="15"/>
      <c r="D54" s="16"/>
      <c r="E54" s="16"/>
      <c r="F54" s="16"/>
    </row>
    <row r="55" spans="3:6" ht="25.5">
      <c r="C55" s="15"/>
      <c r="D55" s="16"/>
      <c r="E55" s="16"/>
      <c r="F55" s="16"/>
    </row>
    <row r="56" spans="3:6" ht="25.5">
      <c r="C56" s="15"/>
      <c r="D56" s="16"/>
      <c r="E56" s="16"/>
      <c r="F56" s="16"/>
    </row>
    <row r="57" spans="3:6" ht="25.5">
      <c r="C57" s="15"/>
      <c r="D57" s="16"/>
      <c r="E57" s="16"/>
      <c r="F57" s="16"/>
    </row>
    <row r="58" spans="3:6" ht="25.5">
      <c r="C58" s="15"/>
      <c r="D58" s="16"/>
      <c r="E58" s="16"/>
      <c r="F58" s="16"/>
    </row>
    <row r="59" spans="3:6" ht="25.5">
      <c r="C59" s="15"/>
      <c r="D59" s="16"/>
      <c r="E59" s="16"/>
      <c r="F59" s="16"/>
    </row>
    <row r="60" spans="3:6" ht="25.5">
      <c r="C60" s="15"/>
      <c r="D60" s="16"/>
      <c r="E60" s="16"/>
      <c r="F60" s="16"/>
    </row>
    <row r="61" spans="3:6" ht="25.5">
      <c r="C61" s="15"/>
      <c r="D61" s="16"/>
      <c r="E61" s="16"/>
      <c r="F61" s="16"/>
    </row>
    <row r="62" spans="3:6" ht="25.5">
      <c r="C62" s="15"/>
      <c r="D62" s="16"/>
      <c r="E62" s="16"/>
      <c r="F62" s="16"/>
    </row>
    <row r="63" spans="3:6" ht="25.5">
      <c r="C63" s="15"/>
      <c r="D63" s="16"/>
      <c r="E63" s="16"/>
      <c r="F63" s="16"/>
    </row>
    <row r="64" spans="3:6" ht="25.5">
      <c r="C64" s="15"/>
      <c r="D64" s="16"/>
      <c r="E64" s="16"/>
      <c r="F64" s="16"/>
    </row>
    <row r="65" spans="3:6" ht="25.5">
      <c r="C65" s="15"/>
      <c r="D65" s="16"/>
      <c r="E65" s="16"/>
      <c r="F65" s="16"/>
    </row>
    <row r="66" spans="3:6" ht="25.5">
      <c r="C66" s="15"/>
      <c r="D66" s="16"/>
      <c r="E66" s="16"/>
      <c r="F66" s="16"/>
    </row>
    <row r="67" spans="3:6" ht="25.5">
      <c r="C67" s="15"/>
      <c r="D67" s="16"/>
      <c r="E67" s="16"/>
      <c r="F67" s="16"/>
    </row>
    <row r="68" spans="3:6" ht="25.5">
      <c r="C68" s="15"/>
      <c r="D68" s="16"/>
      <c r="E68" s="16"/>
      <c r="F68" s="16"/>
    </row>
    <row r="69" spans="3:6" ht="25.5">
      <c r="C69" s="15"/>
      <c r="D69" s="16"/>
      <c r="E69" s="16"/>
      <c r="F69" s="16"/>
    </row>
    <row r="70" spans="3:6" ht="25.5">
      <c r="C70" s="15"/>
      <c r="D70" s="16"/>
      <c r="E70" s="16"/>
      <c r="F70" s="16"/>
    </row>
    <row r="71" spans="3:6" ht="25.5">
      <c r="C71" s="15"/>
      <c r="D71" s="16"/>
      <c r="E71" s="16"/>
      <c r="F71" s="16"/>
    </row>
    <row r="72" spans="3:6" ht="25.5">
      <c r="C72" s="15"/>
      <c r="D72" s="16"/>
      <c r="E72" s="16"/>
      <c r="F72" s="16"/>
    </row>
    <row r="73" spans="3:6" ht="25.5">
      <c r="C73" s="15"/>
      <c r="D73" s="16"/>
      <c r="E73" s="16"/>
      <c r="F73" s="16"/>
    </row>
    <row r="74" spans="3:6" ht="25.5">
      <c r="C74" s="15"/>
      <c r="D74" s="16"/>
      <c r="E74" s="16"/>
      <c r="F74" s="16"/>
    </row>
    <row r="75" spans="3:6" ht="25.5">
      <c r="C75" s="15"/>
      <c r="D75" s="16"/>
      <c r="E75" s="16"/>
      <c r="F75" s="16"/>
    </row>
    <row r="76" spans="3:6" ht="25.5">
      <c r="C76" s="15"/>
      <c r="D76" s="16"/>
      <c r="E76" s="16"/>
      <c r="F76" s="16"/>
    </row>
    <row r="77" spans="3:6" ht="25.5">
      <c r="C77" s="15"/>
      <c r="D77" s="16"/>
      <c r="E77" s="16"/>
      <c r="F77" s="16"/>
    </row>
    <row r="78" spans="3:6" ht="25.5">
      <c r="C78" s="15"/>
      <c r="D78" s="16"/>
      <c r="E78" s="16"/>
      <c r="F78" s="16"/>
    </row>
    <row r="79" spans="3:6" ht="25.5">
      <c r="C79" s="15"/>
      <c r="D79" s="16"/>
      <c r="E79" s="16"/>
      <c r="F79" s="16"/>
    </row>
    <row r="80" spans="3:6" ht="25.5">
      <c r="C80" s="15"/>
      <c r="D80" s="16"/>
      <c r="E80" s="16"/>
      <c r="F80" s="16"/>
    </row>
    <row r="81" spans="3:6" ht="25.5">
      <c r="C81" s="15"/>
      <c r="D81" s="16"/>
      <c r="E81" s="16"/>
      <c r="F81" s="16"/>
    </row>
    <row r="82" spans="3:6" ht="25.5">
      <c r="C82" s="15"/>
      <c r="D82" s="16"/>
      <c r="E82" s="16"/>
      <c r="F82" s="16"/>
    </row>
    <row r="83" spans="3:6" ht="25.5">
      <c r="C83" s="15"/>
      <c r="D83" s="16"/>
      <c r="E83" s="16"/>
      <c r="F83" s="16"/>
    </row>
    <row r="84" spans="3:6" ht="25.5">
      <c r="C84" s="15"/>
      <c r="D84" s="16"/>
      <c r="E84" s="16"/>
      <c r="F84" s="16"/>
    </row>
    <row r="85" spans="3:6" ht="25.5">
      <c r="C85" s="15"/>
      <c r="D85" s="16"/>
      <c r="E85" s="16"/>
      <c r="F85" s="16"/>
    </row>
    <row r="86" spans="3:6" ht="25.5">
      <c r="C86" s="15"/>
      <c r="D86" s="16"/>
      <c r="E86" s="16"/>
      <c r="F86" s="16"/>
    </row>
    <row r="87" spans="3:6" ht="25.5">
      <c r="C87" s="15"/>
      <c r="D87" s="16"/>
      <c r="E87" s="16"/>
      <c r="F87" s="16"/>
    </row>
    <row r="88" spans="3:6" ht="25.5">
      <c r="C88" s="15"/>
      <c r="D88" s="16"/>
      <c r="E88" s="16"/>
      <c r="F88" s="16"/>
    </row>
    <row r="89" spans="3:6" ht="25.5">
      <c r="C89" s="15"/>
      <c r="D89" s="16"/>
      <c r="E89" s="16"/>
      <c r="F89" s="16"/>
    </row>
    <row r="90" spans="3:6" ht="25.5">
      <c r="C90" s="15"/>
      <c r="D90" s="16"/>
      <c r="E90" s="16"/>
      <c r="F90" s="16"/>
    </row>
    <row r="91" spans="3:6" ht="25.5">
      <c r="C91" s="15"/>
      <c r="D91" s="16"/>
      <c r="E91" s="16"/>
      <c r="F91" s="16"/>
    </row>
    <row r="92" spans="3:6" ht="25.5">
      <c r="C92" s="15"/>
      <c r="D92" s="16"/>
      <c r="E92" s="16"/>
      <c r="F92" s="16"/>
    </row>
    <row r="93" spans="3:6" ht="25.5">
      <c r="C93" s="15"/>
      <c r="D93" s="16"/>
      <c r="E93" s="16"/>
      <c r="F93" s="16"/>
    </row>
    <row r="94" spans="3:6" ht="25.5">
      <c r="C94" s="15"/>
      <c r="D94" s="16"/>
      <c r="E94" s="16"/>
      <c r="F94" s="16"/>
    </row>
    <row r="95" spans="3:6" ht="25.5">
      <c r="C95" s="15"/>
      <c r="D95" s="16"/>
      <c r="E95" s="16"/>
      <c r="F95" s="16"/>
    </row>
    <row r="96" spans="3:6" ht="25.5">
      <c r="C96" s="15"/>
      <c r="D96" s="16"/>
      <c r="E96" s="16"/>
      <c r="F96" s="16"/>
    </row>
    <row r="97" spans="3:6" ht="25.5">
      <c r="C97" s="15"/>
      <c r="D97" s="16"/>
      <c r="E97" s="16"/>
      <c r="F97" s="16"/>
    </row>
    <row r="98" spans="3:6" ht="25.5">
      <c r="C98" s="15"/>
      <c r="D98" s="16"/>
      <c r="E98" s="16"/>
      <c r="F98" s="16"/>
    </row>
    <row r="99" spans="3:6" ht="25.5">
      <c r="C99" s="15"/>
      <c r="D99" s="16"/>
      <c r="E99" s="16"/>
      <c r="F99" s="16"/>
    </row>
    <row r="100" spans="3:6" ht="25.5">
      <c r="C100" s="15"/>
      <c r="D100" s="16"/>
      <c r="E100" s="16"/>
      <c r="F100" s="16"/>
    </row>
    <row r="101" spans="3:6" ht="25.5">
      <c r="C101" s="15"/>
      <c r="D101" s="16"/>
      <c r="E101" s="16"/>
      <c r="F101" s="16"/>
    </row>
    <row r="102" spans="3:6" ht="25.5">
      <c r="C102" s="15"/>
      <c r="D102" s="16"/>
      <c r="E102" s="16"/>
      <c r="F102" s="16"/>
    </row>
    <row r="103" spans="3:6" ht="25.5">
      <c r="C103" s="15"/>
      <c r="D103" s="16"/>
      <c r="E103" s="16"/>
      <c r="F103" s="16"/>
    </row>
    <row r="104" spans="3:6" ht="25.5">
      <c r="C104" s="15"/>
      <c r="D104" s="16"/>
      <c r="E104" s="16"/>
      <c r="F104" s="16"/>
    </row>
    <row r="105" spans="3:6" ht="25.5">
      <c r="C105" s="15"/>
      <c r="D105" s="16"/>
      <c r="E105" s="16"/>
      <c r="F105" s="16"/>
    </row>
    <row r="106" spans="3:6" ht="25.5">
      <c r="C106" s="15"/>
      <c r="D106" s="16"/>
      <c r="E106" s="16"/>
      <c r="F106" s="16"/>
    </row>
    <row r="107" spans="3:6" ht="25.5">
      <c r="C107" s="15"/>
      <c r="D107" s="16"/>
      <c r="E107" s="16"/>
      <c r="F107" s="16"/>
    </row>
    <row r="108" spans="3:6" ht="25.5">
      <c r="C108" s="15"/>
      <c r="D108" s="16"/>
      <c r="E108" s="16"/>
      <c r="F108" s="16"/>
    </row>
    <row r="109" spans="3:6" ht="25.5">
      <c r="C109" s="15"/>
      <c r="D109" s="16"/>
      <c r="E109" s="16"/>
      <c r="F109" s="16"/>
    </row>
    <row r="110" spans="3:6" ht="25.5">
      <c r="C110" s="15"/>
      <c r="D110" s="16"/>
      <c r="E110" s="16"/>
      <c r="F110" s="16"/>
    </row>
    <row r="111" spans="3:6" ht="25.5">
      <c r="C111" s="15"/>
      <c r="D111" s="16"/>
      <c r="E111" s="16"/>
      <c r="F111" s="16"/>
    </row>
    <row r="112" spans="3:6" ht="25.5">
      <c r="C112" s="15"/>
      <c r="D112" s="16"/>
      <c r="E112" s="16"/>
      <c r="F112" s="16"/>
    </row>
    <row r="113" spans="3:6" ht="25.5">
      <c r="C113" s="15"/>
      <c r="D113" s="16"/>
      <c r="E113" s="16"/>
      <c r="F113" s="16"/>
    </row>
    <row r="114" spans="3:6" ht="25.5">
      <c r="C114" s="15"/>
      <c r="D114" s="16"/>
      <c r="E114" s="16"/>
      <c r="F114" s="16"/>
    </row>
    <row r="115" spans="3:6" ht="25.5">
      <c r="C115" s="15"/>
      <c r="D115" s="16"/>
      <c r="E115" s="16"/>
      <c r="F115" s="16"/>
    </row>
    <row r="116" spans="3:6" ht="25.5">
      <c r="C116" s="15"/>
      <c r="D116" s="16"/>
      <c r="E116" s="16"/>
      <c r="F116" s="16"/>
    </row>
    <row r="117" spans="3:6" ht="25.5">
      <c r="C117" s="15"/>
      <c r="D117" s="16"/>
      <c r="E117" s="16"/>
      <c r="F117" s="16"/>
    </row>
    <row r="118" spans="3:6" ht="25.5">
      <c r="C118" s="15"/>
      <c r="D118" s="16"/>
      <c r="E118" s="16"/>
      <c r="F118" s="16"/>
    </row>
    <row r="119" spans="3:6" ht="25.5">
      <c r="C119" s="15"/>
      <c r="D119" s="16"/>
      <c r="E119" s="16"/>
      <c r="F119" s="16"/>
    </row>
    <row r="120" spans="3:6" ht="25.5">
      <c r="C120" s="15"/>
      <c r="D120" s="16"/>
      <c r="E120" s="16"/>
      <c r="F120" s="16"/>
    </row>
    <row r="121" spans="3:6" ht="25.5">
      <c r="C121" s="15"/>
      <c r="D121" s="16"/>
      <c r="E121" s="16"/>
      <c r="F121" s="16"/>
    </row>
    <row r="122" spans="3:6" ht="25.5">
      <c r="C122" s="15"/>
      <c r="D122" s="16"/>
      <c r="E122" s="16"/>
      <c r="F122" s="16"/>
    </row>
    <row r="123" spans="3:6" ht="25.5">
      <c r="C123" s="15"/>
      <c r="D123" s="16"/>
      <c r="E123" s="16"/>
      <c r="F123" s="16"/>
    </row>
    <row r="124" spans="3:6" ht="25.5">
      <c r="C124" s="15"/>
      <c r="D124" s="16"/>
      <c r="E124" s="16"/>
      <c r="F124" s="16"/>
    </row>
    <row r="125" spans="3:6" ht="25.5">
      <c r="C125" s="15"/>
      <c r="D125" s="16"/>
      <c r="E125" s="16"/>
      <c r="F125" s="16"/>
    </row>
    <row r="126" spans="3:6" ht="25.5">
      <c r="C126" s="15"/>
      <c r="D126" s="16"/>
      <c r="E126" s="16"/>
      <c r="F126" s="16"/>
    </row>
    <row r="127" spans="3:6" ht="25.5">
      <c r="C127" s="15"/>
      <c r="D127" s="16"/>
      <c r="E127" s="16"/>
      <c r="F127" s="16"/>
    </row>
    <row r="128" spans="3:6" ht="25.5">
      <c r="C128" s="15"/>
      <c r="D128" s="16"/>
      <c r="E128" s="16"/>
      <c r="F128" s="16"/>
    </row>
    <row r="129" spans="3:6" ht="25.5">
      <c r="C129" s="15"/>
      <c r="D129" s="16"/>
      <c r="E129" s="16"/>
      <c r="F129" s="16"/>
    </row>
    <row r="130" spans="3:6" ht="25.5">
      <c r="C130" s="15"/>
      <c r="D130" s="16"/>
      <c r="E130" s="16"/>
      <c r="F130" s="16"/>
    </row>
    <row r="131" spans="3:6" ht="25.5">
      <c r="C131" s="15"/>
      <c r="D131" s="16"/>
      <c r="E131" s="16"/>
      <c r="F131" s="16"/>
    </row>
    <row r="132" spans="3:6" ht="25.5">
      <c r="C132" s="15"/>
      <c r="D132" s="16"/>
      <c r="E132" s="16"/>
      <c r="F132" s="16"/>
    </row>
    <row r="133" spans="3:6" ht="25.5">
      <c r="C133" s="15"/>
      <c r="D133" s="16"/>
      <c r="E133" s="16"/>
      <c r="F133" s="16"/>
    </row>
    <row r="134" spans="3:6" ht="25.5">
      <c r="C134" s="15"/>
      <c r="D134" s="16"/>
      <c r="E134" s="16"/>
      <c r="F134" s="16"/>
    </row>
    <row r="135" spans="3:6" ht="25.5">
      <c r="C135" s="15"/>
      <c r="D135" s="16"/>
      <c r="E135" s="16"/>
      <c r="F135" s="16"/>
    </row>
    <row r="136" spans="3:6" ht="25.5">
      <c r="C136" s="15"/>
      <c r="D136" s="16"/>
      <c r="E136" s="16"/>
      <c r="F136" s="16"/>
    </row>
    <row r="137" spans="3:6" ht="25.5">
      <c r="C137" s="15"/>
      <c r="D137" s="16"/>
      <c r="E137" s="16"/>
      <c r="F137" s="16"/>
    </row>
    <row r="138" spans="3:6" ht="25.5">
      <c r="C138" s="15"/>
      <c r="D138" s="16"/>
      <c r="E138" s="16"/>
      <c r="F138" s="16"/>
    </row>
    <row r="139" spans="3:6" ht="25.5">
      <c r="C139" s="15"/>
      <c r="D139" s="16"/>
      <c r="E139" s="16"/>
      <c r="F139" s="16"/>
    </row>
    <row r="140" spans="3:6" ht="25.5">
      <c r="C140" s="15"/>
      <c r="D140" s="16"/>
      <c r="E140" s="16"/>
      <c r="F140" s="16"/>
    </row>
    <row r="141" spans="3:6" ht="25.5">
      <c r="C141" s="15"/>
      <c r="D141" s="16"/>
      <c r="E141" s="16"/>
      <c r="F141" s="16"/>
    </row>
    <row r="142" spans="3:6" ht="25.5">
      <c r="C142" s="15"/>
      <c r="D142" s="16"/>
      <c r="E142" s="16"/>
      <c r="F142" s="16"/>
    </row>
    <row r="143" spans="3:6" ht="25.5">
      <c r="C143" s="15"/>
      <c r="D143" s="16"/>
      <c r="E143" s="16"/>
      <c r="F143" s="16"/>
    </row>
    <row r="144" spans="3:6" ht="25.5">
      <c r="C144" s="15"/>
      <c r="D144" s="16"/>
      <c r="E144" s="16"/>
      <c r="F144" s="16"/>
    </row>
    <row r="145" spans="3:6" ht="25.5">
      <c r="C145" s="15"/>
      <c r="D145" s="16"/>
      <c r="E145" s="16"/>
      <c r="F145" s="16"/>
    </row>
    <row r="146" spans="3:6" ht="25.5">
      <c r="C146" s="15"/>
      <c r="D146" s="16"/>
      <c r="E146" s="16"/>
      <c r="F146" s="16"/>
    </row>
    <row r="147" spans="3:6" ht="25.5">
      <c r="C147" s="15"/>
      <c r="D147" s="16"/>
      <c r="E147" s="16"/>
      <c r="F147" s="16"/>
    </row>
    <row r="148" spans="3:6" ht="25.5">
      <c r="C148" s="15"/>
      <c r="D148" s="16"/>
      <c r="E148" s="16"/>
      <c r="F148" s="16"/>
    </row>
    <row r="149" spans="3:6" ht="25.5">
      <c r="C149" s="15"/>
      <c r="D149" s="16"/>
      <c r="E149" s="16"/>
      <c r="F149" s="16"/>
    </row>
    <row r="150" spans="3:6" ht="25.5">
      <c r="C150" s="15"/>
      <c r="D150" s="16"/>
      <c r="E150" s="16"/>
      <c r="F150" s="16"/>
    </row>
    <row r="151" spans="3:6" ht="25.5">
      <c r="C151" s="15"/>
      <c r="D151" s="16"/>
      <c r="E151" s="16"/>
      <c r="F151" s="16"/>
    </row>
    <row r="152" spans="3:6" ht="25.5">
      <c r="C152" s="15"/>
      <c r="D152" s="16"/>
      <c r="E152" s="16"/>
      <c r="F152" s="16"/>
    </row>
    <row r="153" spans="3:6" ht="25.5">
      <c r="C153" s="15"/>
      <c r="D153" s="16"/>
      <c r="E153" s="16"/>
      <c r="F153" s="16"/>
    </row>
    <row r="154" spans="3:6" ht="25.5">
      <c r="C154" s="15"/>
      <c r="D154" s="16"/>
      <c r="E154" s="16"/>
      <c r="F154" s="16"/>
    </row>
    <row r="155" spans="3:6" ht="25.5">
      <c r="C155" s="15"/>
      <c r="D155" s="16"/>
      <c r="E155" s="16"/>
      <c r="F155" s="16"/>
    </row>
    <row r="156" spans="3:6" ht="25.5">
      <c r="C156" s="15"/>
      <c r="D156" s="16"/>
      <c r="E156" s="16"/>
      <c r="F156" s="16"/>
    </row>
    <row r="157" spans="3:6" ht="25.5">
      <c r="C157" s="15"/>
      <c r="D157" s="16"/>
      <c r="E157" s="16"/>
      <c r="F157" s="16"/>
    </row>
    <row r="158" spans="3:6" ht="25.5">
      <c r="C158" s="15"/>
      <c r="D158" s="16"/>
      <c r="E158" s="16"/>
      <c r="F158" s="16"/>
    </row>
    <row r="159" spans="3:6" ht="25.5">
      <c r="C159" s="15"/>
      <c r="D159" s="16"/>
      <c r="E159" s="16"/>
      <c r="F159" s="16"/>
    </row>
    <row r="160" spans="3:6" ht="25.5">
      <c r="C160" s="15"/>
      <c r="D160" s="16"/>
      <c r="E160" s="16"/>
      <c r="F160" s="16"/>
    </row>
    <row r="161" spans="3:6" ht="25.5">
      <c r="C161" s="15"/>
      <c r="D161" s="16"/>
      <c r="E161" s="16"/>
      <c r="F161" s="16"/>
    </row>
    <row r="162" spans="3:6" ht="25.5">
      <c r="C162" s="15"/>
      <c r="D162" s="16"/>
      <c r="E162" s="16"/>
      <c r="F162" s="16"/>
    </row>
    <row r="163" spans="3:6" ht="25.5">
      <c r="C163" s="15"/>
      <c r="D163" s="16"/>
      <c r="E163" s="16"/>
      <c r="F163" s="16"/>
    </row>
    <row r="164" spans="3:6" ht="25.5">
      <c r="C164" s="15"/>
      <c r="D164" s="16"/>
      <c r="E164" s="16"/>
      <c r="F164" s="16"/>
    </row>
    <row r="165" spans="3:6" ht="25.5">
      <c r="C165" s="15"/>
      <c r="D165" s="16"/>
      <c r="E165" s="16"/>
      <c r="F165" s="16"/>
    </row>
    <row r="166" spans="3:6" ht="25.5">
      <c r="C166" s="15"/>
      <c r="D166" s="16"/>
      <c r="E166" s="16"/>
      <c r="F166" s="16"/>
    </row>
    <row r="167" spans="3:6" ht="25.5">
      <c r="C167" s="15"/>
      <c r="D167" s="16"/>
      <c r="E167" s="16"/>
      <c r="F167" s="16"/>
    </row>
    <row r="168" spans="3:6" ht="25.5">
      <c r="C168" s="15"/>
      <c r="D168" s="16"/>
      <c r="E168" s="16"/>
      <c r="F168" s="16"/>
    </row>
    <row r="169" spans="3:6" ht="25.5">
      <c r="C169" s="15"/>
      <c r="D169" s="16"/>
      <c r="E169" s="16"/>
      <c r="F169" s="16"/>
    </row>
    <row r="170" spans="3:6" ht="25.5">
      <c r="C170" s="15"/>
      <c r="D170" s="16"/>
      <c r="E170" s="16"/>
      <c r="F170" s="16"/>
    </row>
    <row r="171" spans="3:6" ht="25.5">
      <c r="C171" s="15"/>
      <c r="D171" s="16"/>
      <c r="E171" s="16"/>
      <c r="F171" s="16"/>
    </row>
    <row r="172" spans="3:6" ht="25.5">
      <c r="C172" s="15"/>
      <c r="D172" s="16"/>
      <c r="E172" s="16"/>
      <c r="F172" s="16"/>
    </row>
    <row r="173" spans="3:6" ht="25.5">
      <c r="C173" s="15"/>
      <c r="D173" s="16"/>
      <c r="E173" s="16"/>
      <c r="F173" s="16"/>
    </row>
    <row r="174" spans="3:6" ht="25.5">
      <c r="C174" s="15"/>
      <c r="D174" s="16"/>
      <c r="E174" s="16"/>
      <c r="F174" s="16"/>
    </row>
    <row r="175" spans="3:6" ht="25.5">
      <c r="C175" s="15"/>
      <c r="D175" s="16"/>
      <c r="E175" s="16"/>
      <c r="F175" s="16"/>
    </row>
    <row r="176" spans="3:6" ht="25.5">
      <c r="C176" s="15"/>
      <c r="D176" s="16"/>
      <c r="E176" s="16"/>
      <c r="F176" s="16"/>
    </row>
    <row r="177" spans="3:6" ht="25.5">
      <c r="C177" s="15"/>
      <c r="D177" s="16"/>
      <c r="E177" s="16"/>
      <c r="F177" s="16"/>
    </row>
    <row r="178" spans="3:6" ht="25.5">
      <c r="C178" s="15"/>
      <c r="D178" s="16"/>
      <c r="E178" s="16"/>
      <c r="F178" s="16"/>
    </row>
    <row r="179" spans="3:6" ht="25.5">
      <c r="C179" s="15"/>
      <c r="D179" s="16"/>
      <c r="E179" s="16"/>
      <c r="F179" s="16"/>
    </row>
    <row r="180" spans="3:6" ht="25.5">
      <c r="C180" s="15"/>
      <c r="D180" s="16"/>
      <c r="E180" s="16"/>
      <c r="F180" s="16"/>
    </row>
    <row r="181" spans="3:6" ht="25.5">
      <c r="C181" s="15"/>
      <c r="D181" s="16"/>
      <c r="E181" s="16"/>
      <c r="F181" s="16"/>
    </row>
    <row r="182" spans="3:6" ht="25.5">
      <c r="C182" s="15"/>
      <c r="D182" s="16"/>
      <c r="E182" s="16"/>
      <c r="F182" s="16"/>
    </row>
    <row r="183" spans="3:6" ht="25.5">
      <c r="C183" s="15"/>
      <c r="D183" s="16"/>
      <c r="E183" s="16"/>
      <c r="F183" s="16"/>
    </row>
    <row r="184" spans="3:6" ht="25.5">
      <c r="C184" s="15"/>
      <c r="D184" s="16"/>
      <c r="E184" s="16"/>
      <c r="F184" s="16"/>
    </row>
    <row r="185" spans="3:6" ht="25.5">
      <c r="C185" s="15"/>
      <c r="D185" s="16"/>
      <c r="E185" s="16"/>
      <c r="F185" s="16"/>
    </row>
    <row r="186" spans="3:6" ht="25.5">
      <c r="C186" s="15"/>
      <c r="D186" s="16"/>
      <c r="E186" s="16"/>
      <c r="F186" s="16"/>
    </row>
    <row r="187" spans="3:6" ht="25.5">
      <c r="C187" s="15"/>
      <c r="D187" s="16"/>
      <c r="E187" s="16"/>
      <c r="F187" s="16"/>
    </row>
    <row r="188" spans="3:6" ht="25.5">
      <c r="C188" s="15"/>
      <c r="D188" s="16"/>
      <c r="E188" s="16"/>
      <c r="F188" s="16"/>
    </row>
    <row r="189" spans="3:6" ht="25.5">
      <c r="C189" s="15"/>
      <c r="D189" s="16"/>
      <c r="E189" s="16"/>
      <c r="F189" s="16"/>
    </row>
    <row r="190" spans="3:6" ht="25.5">
      <c r="C190" s="15"/>
      <c r="D190" s="16"/>
      <c r="E190" s="16"/>
      <c r="F190" s="16"/>
    </row>
    <row r="191" spans="3:6" ht="25.5">
      <c r="C191" s="15"/>
      <c r="D191" s="16"/>
      <c r="E191" s="16"/>
      <c r="F191" s="16"/>
    </row>
    <row r="192" spans="3:6" ht="25.5">
      <c r="C192" s="15"/>
      <c r="D192" s="16"/>
      <c r="E192" s="16"/>
      <c r="F192" s="16"/>
    </row>
    <row r="193" spans="3:6" ht="25.5">
      <c r="C193" s="15"/>
      <c r="D193" s="16"/>
      <c r="E193" s="16"/>
      <c r="F193" s="16"/>
    </row>
    <row r="194" spans="3:6" ht="25.5">
      <c r="C194" s="15"/>
      <c r="D194" s="16"/>
      <c r="E194" s="16"/>
      <c r="F194" s="16"/>
    </row>
    <row r="195" spans="3:6" ht="25.5">
      <c r="C195" s="15"/>
      <c r="D195" s="16"/>
      <c r="E195" s="16"/>
      <c r="F195" s="16"/>
    </row>
    <row r="196" spans="3:6" ht="25.5">
      <c r="C196" s="15"/>
      <c r="D196" s="16"/>
      <c r="E196" s="16"/>
      <c r="F196" s="16"/>
    </row>
    <row r="197" spans="3:6" ht="25.5">
      <c r="C197" s="15"/>
      <c r="D197" s="16"/>
      <c r="E197" s="16"/>
      <c r="F197" s="16"/>
    </row>
    <row r="198" spans="3:6" ht="25.5">
      <c r="C198" s="15"/>
      <c r="D198" s="16"/>
      <c r="E198" s="16"/>
      <c r="F198" s="16"/>
    </row>
    <row r="199" spans="3:6" ht="25.5">
      <c r="C199" s="15"/>
      <c r="D199" s="16"/>
      <c r="E199" s="16"/>
      <c r="F199" s="16"/>
    </row>
    <row r="200" spans="3:6" ht="25.5">
      <c r="C200" s="15"/>
      <c r="D200" s="16"/>
      <c r="E200" s="16"/>
      <c r="F200" s="16"/>
    </row>
    <row r="201" spans="3:6" ht="25.5">
      <c r="C201" s="15"/>
      <c r="D201" s="16"/>
      <c r="E201" s="16"/>
      <c r="F201" s="16"/>
    </row>
    <row r="202" spans="3:6" ht="25.5">
      <c r="C202" s="15"/>
      <c r="D202" s="16"/>
      <c r="E202" s="16"/>
      <c r="F202" s="16"/>
    </row>
    <row r="203" spans="3:6" ht="25.5">
      <c r="C203" s="15"/>
      <c r="D203" s="16"/>
      <c r="E203" s="16"/>
      <c r="F203" s="16"/>
    </row>
    <row r="204" spans="3:6" ht="25.5">
      <c r="C204" s="15"/>
      <c r="D204" s="16"/>
      <c r="E204" s="16"/>
      <c r="F204" s="16"/>
    </row>
    <row r="205" spans="3:6" ht="25.5">
      <c r="C205" s="15"/>
      <c r="D205" s="16"/>
      <c r="E205" s="16"/>
      <c r="F205" s="16"/>
    </row>
    <row r="206" spans="3:6" ht="25.5">
      <c r="C206" s="15"/>
      <c r="D206" s="16"/>
      <c r="E206" s="16"/>
      <c r="F206" s="16"/>
    </row>
    <row r="207" spans="3:6" ht="25.5">
      <c r="C207" s="15"/>
      <c r="D207" s="16"/>
      <c r="E207" s="16"/>
      <c r="F207" s="16"/>
    </row>
    <row r="208" spans="3:6" ht="25.5">
      <c r="C208" s="15"/>
      <c r="D208" s="16"/>
      <c r="E208" s="16"/>
      <c r="F208" s="16"/>
    </row>
    <row r="209" spans="3:6" ht="25.5">
      <c r="C209" s="15"/>
      <c r="D209" s="16"/>
      <c r="E209" s="16"/>
      <c r="F209" s="16"/>
    </row>
    <row r="210" spans="3:6" ht="25.5">
      <c r="C210" s="15"/>
      <c r="D210" s="16"/>
      <c r="E210" s="16"/>
      <c r="F210" s="16"/>
    </row>
    <row r="211" spans="3:6" ht="25.5">
      <c r="C211" s="15"/>
      <c r="D211" s="16"/>
      <c r="E211" s="16"/>
      <c r="F211" s="16"/>
    </row>
    <row r="212" spans="3:6" ht="25.5">
      <c r="C212" s="15"/>
      <c r="D212" s="16"/>
      <c r="E212" s="16"/>
      <c r="F212" s="16"/>
    </row>
    <row r="213" spans="3:6" ht="25.5">
      <c r="C213" s="15"/>
      <c r="D213" s="16"/>
      <c r="E213" s="16"/>
      <c r="F213" s="16"/>
    </row>
    <row r="214" spans="3:6" ht="25.5">
      <c r="C214" s="15"/>
      <c r="D214" s="16"/>
      <c r="E214" s="16"/>
      <c r="F214" s="16"/>
    </row>
    <row r="215" spans="3:6" ht="25.5">
      <c r="C215" s="15"/>
      <c r="D215" s="16"/>
      <c r="E215" s="16"/>
      <c r="F215" s="16"/>
    </row>
    <row r="216" spans="3:6" ht="25.5">
      <c r="C216" s="15"/>
      <c r="D216" s="16"/>
      <c r="E216" s="16"/>
      <c r="F216" s="16"/>
    </row>
    <row r="217" spans="3:6" ht="25.5">
      <c r="C217" s="15"/>
      <c r="D217" s="16"/>
      <c r="E217" s="16"/>
      <c r="F217" s="16"/>
    </row>
    <row r="218" spans="3:6" ht="25.5">
      <c r="C218" s="15"/>
      <c r="D218" s="16"/>
      <c r="E218" s="16"/>
      <c r="F218" s="16"/>
    </row>
    <row r="219" spans="3:6" ht="25.5">
      <c r="C219" s="15"/>
      <c r="D219" s="16"/>
      <c r="E219" s="16"/>
      <c r="F219" s="16"/>
    </row>
    <row r="220" spans="3:6" ht="25.5">
      <c r="C220" s="15"/>
      <c r="D220" s="16"/>
      <c r="E220" s="16"/>
      <c r="F220" s="16"/>
    </row>
    <row r="221" spans="3:6" ht="25.5">
      <c r="C221" s="15"/>
      <c r="D221" s="16"/>
      <c r="E221" s="16"/>
      <c r="F221" s="16"/>
    </row>
    <row r="222" spans="3:6" ht="25.5">
      <c r="C222" s="15"/>
      <c r="D222" s="16"/>
      <c r="E222" s="16"/>
      <c r="F222" s="16"/>
    </row>
    <row r="223" spans="3:6" ht="25.5">
      <c r="C223" s="15"/>
      <c r="D223" s="16"/>
      <c r="E223" s="16"/>
      <c r="F223" s="16"/>
    </row>
    <row r="224" spans="3:6" ht="25.5">
      <c r="C224" s="15"/>
      <c r="D224" s="16"/>
      <c r="E224" s="16"/>
      <c r="F224" s="16"/>
    </row>
    <row r="225" spans="3:6" ht="25.5">
      <c r="C225" s="15"/>
      <c r="D225" s="16"/>
      <c r="E225" s="16"/>
      <c r="F225" s="16"/>
    </row>
    <row r="226" spans="3:6" ht="25.5">
      <c r="C226" s="15"/>
      <c r="D226" s="16"/>
      <c r="E226" s="16"/>
      <c r="F226" s="16"/>
    </row>
    <row r="227" spans="3:6" ht="25.5">
      <c r="C227" s="15"/>
      <c r="D227" s="16"/>
      <c r="E227" s="16"/>
      <c r="F227" s="16"/>
    </row>
    <row r="228" spans="3:6" ht="25.5">
      <c r="C228" s="15"/>
      <c r="D228" s="16"/>
      <c r="E228" s="16"/>
      <c r="F228" s="16"/>
    </row>
    <row r="229" spans="3:6" ht="25.5">
      <c r="C229" s="15"/>
      <c r="D229" s="16"/>
      <c r="E229" s="16"/>
      <c r="F229" s="16"/>
    </row>
    <row r="230" spans="3:6" ht="25.5">
      <c r="C230" s="15"/>
      <c r="D230" s="16"/>
      <c r="E230" s="16"/>
      <c r="F230" s="16"/>
    </row>
    <row r="231" spans="3:6" ht="25.5">
      <c r="C231" s="15"/>
      <c r="D231" s="16"/>
      <c r="E231" s="16"/>
      <c r="F231" s="16"/>
    </row>
    <row r="232" spans="3:6" ht="25.5">
      <c r="C232" s="15"/>
      <c r="D232" s="16"/>
      <c r="E232" s="16"/>
      <c r="F232" s="16"/>
    </row>
    <row r="233" spans="3:6" ht="25.5">
      <c r="C233" s="15"/>
      <c r="D233" s="16"/>
      <c r="E233" s="16"/>
      <c r="F233" s="16"/>
    </row>
    <row r="234" spans="3:6" ht="25.5">
      <c r="C234" s="15"/>
      <c r="D234" s="16"/>
      <c r="E234" s="16"/>
      <c r="F234" s="16"/>
    </row>
    <row r="235" spans="3:6" ht="25.5">
      <c r="C235" s="15"/>
      <c r="D235" s="16"/>
      <c r="E235" s="16"/>
      <c r="F235" s="16"/>
    </row>
    <row r="236" spans="3:6" ht="25.5">
      <c r="C236" s="15"/>
      <c r="D236" s="16"/>
      <c r="E236" s="16"/>
      <c r="F236" s="16"/>
    </row>
    <row r="237" spans="3:6" ht="25.5">
      <c r="C237" s="15"/>
      <c r="D237" s="16"/>
      <c r="E237" s="16"/>
      <c r="F237" s="16"/>
    </row>
    <row r="238" spans="3:6" ht="25.5">
      <c r="C238" s="15"/>
      <c r="D238" s="16"/>
      <c r="E238" s="16"/>
      <c r="F238" s="16"/>
    </row>
    <row r="239" spans="3:6" ht="25.5">
      <c r="C239" s="15"/>
      <c r="D239" s="16"/>
      <c r="E239" s="16"/>
      <c r="F239" s="16"/>
    </row>
    <row r="240" spans="3:6" ht="25.5">
      <c r="C240" s="15"/>
      <c r="D240" s="16"/>
      <c r="E240" s="16"/>
      <c r="F240" s="16"/>
    </row>
    <row r="241" spans="3:6" ht="25.5">
      <c r="C241" s="15"/>
      <c r="D241" s="16"/>
      <c r="E241" s="16"/>
      <c r="F241" s="16"/>
    </row>
    <row r="242" spans="3:6" ht="25.5">
      <c r="C242" s="15"/>
      <c r="D242" s="16"/>
      <c r="E242" s="16"/>
      <c r="F242" s="16"/>
    </row>
    <row r="243" spans="3:6" ht="25.5">
      <c r="C243" s="15"/>
      <c r="D243" s="16"/>
      <c r="E243" s="16"/>
      <c r="F243" s="16"/>
    </row>
    <row r="244" spans="3:6" ht="25.5">
      <c r="C244" s="15"/>
      <c r="D244" s="16"/>
      <c r="E244" s="16"/>
      <c r="F244" s="16"/>
    </row>
    <row r="245" spans="3:6" ht="25.5">
      <c r="C245" s="15"/>
      <c r="D245" s="16"/>
      <c r="E245" s="16"/>
      <c r="F245" s="16"/>
    </row>
    <row r="246" spans="3:6" ht="25.5">
      <c r="C246" s="15"/>
      <c r="D246" s="16"/>
      <c r="E246" s="16"/>
      <c r="F246" s="16"/>
    </row>
    <row r="247" spans="3:6" ht="25.5">
      <c r="C247" s="15"/>
      <c r="D247" s="16"/>
      <c r="E247" s="16"/>
      <c r="F247" s="16"/>
    </row>
    <row r="248" spans="3:6" ht="25.5">
      <c r="C248" s="15"/>
      <c r="D248" s="16"/>
      <c r="E248" s="16"/>
      <c r="F248" s="16"/>
    </row>
    <row r="249" spans="3:6" ht="25.5">
      <c r="C249" s="15"/>
      <c r="D249" s="16"/>
      <c r="E249" s="16"/>
      <c r="F249" s="16"/>
    </row>
    <row r="250" spans="3:6" ht="25.5">
      <c r="C250" s="15"/>
      <c r="D250" s="16"/>
      <c r="E250" s="16"/>
      <c r="F250" s="16"/>
    </row>
    <row r="251" spans="3:6" ht="25.5">
      <c r="C251" s="15"/>
      <c r="D251" s="16"/>
      <c r="E251" s="16"/>
      <c r="F251" s="16"/>
    </row>
    <row r="252" spans="3:6" ht="25.5">
      <c r="C252" s="15"/>
      <c r="D252" s="16"/>
      <c r="E252" s="16"/>
      <c r="F252" s="16"/>
    </row>
    <row r="253" spans="3:6" ht="25.5">
      <c r="C253" s="15"/>
      <c r="D253" s="16"/>
      <c r="E253" s="16"/>
      <c r="F253" s="16"/>
    </row>
    <row r="254" spans="3:6" ht="25.5">
      <c r="C254" s="15"/>
      <c r="D254" s="16"/>
      <c r="E254" s="16"/>
      <c r="F254" s="16"/>
    </row>
    <row r="255" spans="3:6" ht="25.5">
      <c r="C255" s="15"/>
      <c r="D255" s="16"/>
      <c r="E255" s="16"/>
      <c r="F255" s="16"/>
    </row>
    <row r="256" spans="3:6" ht="25.5">
      <c r="C256" s="15"/>
      <c r="D256" s="16"/>
      <c r="E256" s="16"/>
      <c r="F256" s="16"/>
    </row>
    <row r="257" spans="3:6" ht="25.5">
      <c r="C257" s="15"/>
      <c r="D257" s="16"/>
      <c r="E257" s="16"/>
      <c r="F257" s="16"/>
    </row>
    <row r="258" spans="3:6" ht="25.5">
      <c r="C258" s="15"/>
      <c r="D258" s="16"/>
      <c r="E258" s="16"/>
      <c r="F258" s="16"/>
    </row>
    <row r="259" spans="3:6" ht="25.5">
      <c r="C259" s="15"/>
      <c r="D259" s="16"/>
      <c r="E259" s="16"/>
      <c r="F259" s="16"/>
    </row>
    <row r="260" spans="3:6" ht="25.5">
      <c r="C260" s="15"/>
      <c r="D260" s="16"/>
      <c r="E260" s="16"/>
      <c r="F260" s="16"/>
    </row>
    <row r="261" spans="3:6" ht="25.5">
      <c r="C261" s="15"/>
      <c r="D261" s="16"/>
      <c r="E261" s="16"/>
      <c r="F261" s="16"/>
    </row>
    <row r="262" spans="3:6" ht="25.5">
      <c r="C262" s="15"/>
      <c r="D262" s="16"/>
      <c r="E262" s="16"/>
      <c r="F262" s="16"/>
    </row>
    <row r="263" spans="3:6" ht="25.5">
      <c r="C263" s="15"/>
      <c r="D263" s="16"/>
      <c r="E263" s="16"/>
      <c r="F263" s="16"/>
    </row>
    <row r="264" spans="3:6" ht="25.5">
      <c r="C264" s="15"/>
      <c r="D264" s="16"/>
      <c r="E264" s="16"/>
      <c r="F264" s="16"/>
    </row>
    <row r="265" spans="3:6" ht="25.5">
      <c r="C265" s="15"/>
      <c r="D265" s="16"/>
      <c r="E265" s="16"/>
      <c r="F265" s="16"/>
    </row>
    <row r="266" spans="3:6" ht="25.5">
      <c r="C266" s="15"/>
      <c r="D266" s="16"/>
      <c r="E266" s="16"/>
      <c r="F266" s="16"/>
    </row>
    <row r="267" spans="3:6" ht="25.5">
      <c r="C267" s="15"/>
      <c r="D267" s="16"/>
      <c r="E267" s="16"/>
      <c r="F267" s="16"/>
    </row>
    <row r="268" spans="3:6" ht="25.5">
      <c r="C268" s="15"/>
      <c r="D268" s="16"/>
      <c r="E268" s="16"/>
      <c r="F268" s="16"/>
    </row>
    <row r="269" spans="3:6" ht="25.5">
      <c r="C269" s="15"/>
      <c r="D269" s="16"/>
      <c r="E269" s="16"/>
      <c r="F269" s="16"/>
    </row>
    <row r="270" spans="3:6" ht="25.5">
      <c r="C270" s="15"/>
      <c r="D270" s="16"/>
      <c r="E270" s="16"/>
      <c r="F270" s="16"/>
    </row>
    <row r="271" spans="3:6" ht="25.5">
      <c r="C271" s="15"/>
      <c r="D271" s="16"/>
      <c r="E271" s="16"/>
      <c r="F271" s="16"/>
    </row>
    <row r="272" spans="3:6" ht="25.5">
      <c r="C272" s="15"/>
      <c r="D272" s="16"/>
      <c r="E272" s="16"/>
      <c r="F272" s="16"/>
    </row>
    <row r="273" spans="3:6" ht="25.5">
      <c r="C273" s="15"/>
      <c r="D273" s="16"/>
      <c r="E273" s="16"/>
      <c r="F273" s="16"/>
    </row>
    <row r="274" spans="3:6" ht="25.5">
      <c r="C274" s="15"/>
      <c r="D274" s="16"/>
      <c r="E274" s="16"/>
      <c r="F274" s="16"/>
    </row>
    <row r="275" spans="3:6" ht="25.5">
      <c r="C275" s="15"/>
      <c r="D275" s="16"/>
      <c r="E275" s="16"/>
      <c r="F275" s="16"/>
    </row>
    <row r="276" spans="3:6" ht="25.5">
      <c r="C276" s="15"/>
      <c r="D276" s="16"/>
      <c r="E276" s="16"/>
      <c r="F276" s="16"/>
    </row>
    <row r="277" spans="3:6" ht="25.5">
      <c r="C277" s="15"/>
      <c r="D277" s="16"/>
      <c r="E277" s="16"/>
      <c r="F277" s="16"/>
    </row>
    <row r="278" spans="3:6" ht="25.5">
      <c r="C278" s="15"/>
      <c r="D278" s="16"/>
      <c r="E278" s="16"/>
      <c r="F278" s="16"/>
    </row>
    <row r="279" spans="3:6" ht="25.5">
      <c r="C279" s="15"/>
      <c r="D279" s="16"/>
      <c r="E279" s="16"/>
      <c r="F279" s="16"/>
    </row>
    <row r="280" spans="3:6" ht="25.5">
      <c r="C280" s="15"/>
      <c r="D280" s="16"/>
      <c r="E280" s="16"/>
      <c r="F280" s="16"/>
    </row>
    <row r="281" spans="3:6" ht="25.5">
      <c r="C281" s="15"/>
      <c r="D281" s="16"/>
      <c r="E281" s="16"/>
      <c r="F281" s="16"/>
    </row>
    <row r="282" spans="3:6" ht="25.5">
      <c r="C282" s="15"/>
      <c r="D282" s="16"/>
      <c r="E282" s="16"/>
      <c r="F282" s="16"/>
    </row>
    <row r="283" spans="3:6" ht="25.5">
      <c r="C283" s="15"/>
      <c r="D283" s="16"/>
      <c r="E283" s="16"/>
      <c r="F283" s="16"/>
    </row>
    <row r="284" spans="3:6" ht="25.5">
      <c r="C284" s="15"/>
      <c r="D284" s="16"/>
      <c r="E284" s="16"/>
      <c r="F284" s="16"/>
    </row>
    <row r="285" spans="3:6" ht="25.5">
      <c r="C285" s="15"/>
      <c r="D285" s="16"/>
      <c r="E285" s="16"/>
      <c r="F285" s="16"/>
    </row>
    <row r="286" spans="3:6" ht="25.5">
      <c r="C286" s="15"/>
      <c r="D286" s="16"/>
      <c r="E286" s="16"/>
      <c r="F286" s="16"/>
    </row>
    <row r="287" spans="3:6" ht="25.5">
      <c r="C287" s="15"/>
      <c r="D287" s="16"/>
      <c r="E287" s="16"/>
      <c r="F287" s="16"/>
    </row>
    <row r="288" spans="3:6" ht="25.5">
      <c r="C288" s="15"/>
      <c r="D288" s="16"/>
      <c r="E288" s="16"/>
      <c r="F288" s="16"/>
    </row>
    <row r="289" spans="3:6" ht="25.5">
      <c r="C289" s="15"/>
      <c r="D289" s="16"/>
      <c r="E289" s="16"/>
      <c r="F289" s="16"/>
    </row>
    <row r="290" spans="3:6" ht="25.5">
      <c r="C290" s="15"/>
      <c r="D290" s="16"/>
      <c r="E290" s="16"/>
      <c r="F290" s="16"/>
    </row>
    <row r="291" spans="3:6" ht="25.5">
      <c r="C291" s="15"/>
      <c r="D291" s="16"/>
      <c r="E291" s="16"/>
      <c r="F291" s="16"/>
    </row>
    <row r="292" spans="3:6" ht="25.5">
      <c r="C292" s="15"/>
      <c r="D292" s="16"/>
      <c r="E292" s="16"/>
      <c r="F292" s="16"/>
    </row>
    <row r="293" spans="3:6" ht="25.5">
      <c r="C293" s="15"/>
      <c r="D293" s="16"/>
      <c r="E293" s="16"/>
      <c r="F293" s="16"/>
    </row>
    <row r="294" spans="3:6" ht="25.5">
      <c r="C294" s="15"/>
      <c r="D294" s="16"/>
      <c r="E294" s="16"/>
      <c r="F294" s="16"/>
    </row>
    <row r="295" spans="3:6" ht="25.5">
      <c r="C295" s="15"/>
      <c r="D295" s="16"/>
      <c r="E295" s="16"/>
      <c r="F295" s="16"/>
    </row>
    <row r="296" spans="3:6" ht="25.5">
      <c r="C296" s="15"/>
      <c r="D296" s="16"/>
      <c r="E296" s="16"/>
      <c r="F296" s="16"/>
    </row>
    <row r="297" spans="3:6" ht="25.5">
      <c r="C297" s="15"/>
      <c r="D297" s="16"/>
      <c r="E297" s="16"/>
      <c r="F297" s="16"/>
    </row>
    <row r="298" spans="3:6" ht="25.5">
      <c r="C298" s="15"/>
      <c r="D298" s="16"/>
      <c r="E298" s="16"/>
      <c r="F298" s="16"/>
    </row>
    <row r="299" spans="3:6" ht="25.5">
      <c r="C299" s="15"/>
      <c r="D299" s="16"/>
      <c r="E299" s="16"/>
      <c r="F299" s="16"/>
    </row>
    <row r="300" spans="3:6" ht="25.5">
      <c r="C300" s="15"/>
      <c r="D300" s="16"/>
      <c r="E300" s="16"/>
      <c r="F300" s="16"/>
    </row>
    <row r="301" spans="3:6" ht="25.5">
      <c r="C301" s="15"/>
      <c r="D301" s="16"/>
      <c r="E301" s="16"/>
      <c r="F301" s="16"/>
    </row>
    <row r="302" spans="3:6" ht="25.5">
      <c r="C302" s="15"/>
      <c r="D302" s="16"/>
      <c r="E302" s="16"/>
      <c r="F302" s="16"/>
    </row>
    <row r="303" spans="3:6" ht="25.5">
      <c r="C303" s="15"/>
      <c r="D303" s="16"/>
      <c r="E303" s="16"/>
      <c r="F303" s="16"/>
    </row>
    <row r="304" spans="3:6" ht="25.5">
      <c r="C304" s="15"/>
      <c r="D304" s="16"/>
      <c r="E304" s="16"/>
      <c r="F304" s="16"/>
    </row>
    <row r="305" spans="3:6" ht="25.5">
      <c r="C305" s="15"/>
      <c r="D305" s="16"/>
      <c r="E305" s="16"/>
      <c r="F305" s="16"/>
    </row>
    <row r="306" spans="3:6" ht="25.5">
      <c r="C306" s="15"/>
      <c r="D306" s="16"/>
      <c r="E306" s="16"/>
      <c r="F306" s="16"/>
    </row>
    <row r="307" spans="3:6" ht="25.5">
      <c r="C307" s="15"/>
      <c r="D307" s="16"/>
      <c r="E307" s="16"/>
      <c r="F307" s="16"/>
    </row>
    <row r="308" spans="3:6" ht="25.5">
      <c r="C308" s="15"/>
      <c r="D308" s="16"/>
      <c r="E308" s="16"/>
      <c r="F308" s="16"/>
    </row>
    <row r="309" spans="3:6" ht="25.5">
      <c r="C309" s="15"/>
      <c r="D309" s="16"/>
      <c r="E309" s="16"/>
      <c r="F309" s="16"/>
    </row>
    <row r="310" spans="3:6" ht="25.5">
      <c r="C310" s="15"/>
      <c r="D310" s="16"/>
      <c r="E310" s="16"/>
      <c r="F310" s="16"/>
    </row>
    <row r="311" spans="3:6" ht="25.5">
      <c r="C311" s="15"/>
      <c r="D311" s="16"/>
      <c r="E311" s="16"/>
      <c r="F311" s="16"/>
    </row>
    <row r="312" spans="3:6" ht="25.5">
      <c r="C312" s="15"/>
      <c r="D312" s="16"/>
      <c r="E312" s="16"/>
      <c r="F312" s="16"/>
    </row>
    <row r="313" spans="3:6" ht="25.5">
      <c r="C313" s="15"/>
      <c r="D313" s="16"/>
      <c r="E313" s="16"/>
      <c r="F313" s="16"/>
    </row>
    <row r="314" spans="3:6" ht="25.5">
      <c r="C314" s="15"/>
      <c r="D314" s="16"/>
      <c r="E314" s="16"/>
      <c r="F314" s="16"/>
    </row>
    <row r="315" spans="3:6" ht="25.5">
      <c r="C315" s="15"/>
      <c r="D315" s="16"/>
      <c r="E315" s="16"/>
      <c r="F315" s="16"/>
    </row>
    <row r="316" spans="3:6" ht="25.5">
      <c r="C316" s="15"/>
      <c r="D316" s="16"/>
      <c r="E316" s="16"/>
      <c r="F316" s="16"/>
    </row>
    <row r="317" spans="3:6" ht="25.5">
      <c r="C317" s="15"/>
      <c r="D317" s="16"/>
      <c r="E317" s="16"/>
      <c r="F317" s="16"/>
    </row>
    <row r="318" spans="3:6" ht="25.5">
      <c r="C318" s="15"/>
      <c r="D318" s="16"/>
      <c r="E318" s="16"/>
      <c r="F318" s="16"/>
    </row>
    <row r="319" spans="3:6" ht="25.5">
      <c r="C319" s="15"/>
      <c r="D319" s="16"/>
      <c r="E319" s="16"/>
      <c r="F319" s="16"/>
    </row>
    <row r="320" spans="3:6" ht="25.5">
      <c r="C320" s="15"/>
      <c r="D320" s="16"/>
      <c r="E320" s="16"/>
      <c r="F320" s="16"/>
    </row>
    <row r="321" spans="3:6" ht="25.5">
      <c r="C321" s="15"/>
      <c r="D321" s="16"/>
      <c r="E321" s="16"/>
      <c r="F321" s="16"/>
    </row>
    <row r="322" spans="3:6" ht="25.5">
      <c r="C322" s="15"/>
      <c r="D322" s="16"/>
      <c r="E322" s="16"/>
      <c r="F322" s="16"/>
    </row>
    <row r="323" spans="3:6" ht="25.5">
      <c r="C323" s="15"/>
      <c r="D323" s="16"/>
      <c r="E323" s="16"/>
      <c r="F323" s="16"/>
    </row>
    <row r="324" spans="3:6" ht="25.5">
      <c r="C324" s="15"/>
      <c r="D324" s="16"/>
      <c r="E324" s="16"/>
      <c r="F324" s="16"/>
    </row>
    <row r="325" spans="3:6" ht="25.5">
      <c r="C325" s="15"/>
      <c r="D325" s="16"/>
      <c r="E325" s="16"/>
      <c r="F325" s="16"/>
    </row>
    <row r="326" spans="3:6" ht="25.5">
      <c r="C326" s="15"/>
      <c r="D326" s="16"/>
      <c r="E326" s="16"/>
      <c r="F326" s="16"/>
    </row>
    <row r="327" spans="3:6" ht="25.5">
      <c r="C327" s="15"/>
      <c r="D327" s="16"/>
      <c r="E327" s="16"/>
      <c r="F327" s="16"/>
    </row>
    <row r="328" spans="3:6" ht="25.5">
      <c r="C328" s="15"/>
      <c r="D328" s="16"/>
      <c r="E328" s="16"/>
      <c r="F328" s="16"/>
    </row>
    <row r="329" spans="3:6" ht="25.5">
      <c r="C329" s="15"/>
      <c r="D329" s="16"/>
      <c r="E329" s="16"/>
      <c r="F329" s="16"/>
    </row>
    <row r="330" spans="3:6" ht="25.5">
      <c r="C330" s="15"/>
      <c r="D330" s="16"/>
      <c r="E330" s="16"/>
      <c r="F330" s="16"/>
    </row>
    <row r="331" spans="3:6" ht="25.5">
      <c r="C331" s="15"/>
      <c r="D331" s="16"/>
      <c r="E331" s="16"/>
      <c r="F331" s="16"/>
    </row>
    <row r="332" spans="3:6" ht="25.5">
      <c r="C332" s="15"/>
      <c r="D332" s="16"/>
      <c r="E332" s="16"/>
      <c r="F332" s="16"/>
    </row>
    <row r="333" spans="3:6" ht="25.5">
      <c r="C333" s="15"/>
      <c r="D333" s="16"/>
      <c r="E333" s="16"/>
      <c r="F333" s="16"/>
    </row>
    <row r="334" spans="3:6" ht="25.5">
      <c r="C334" s="15"/>
      <c r="D334" s="16"/>
      <c r="E334" s="16"/>
      <c r="F334" s="16"/>
    </row>
    <row r="335" spans="3:6" ht="25.5">
      <c r="C335" s="15"/>
      <c r="D335" s="16"/>
      <c r="E335" s="16"/>
      <c r="F335" s="16"/>
    </row>
    <row r="336" spans="3:6" ht="25.5">
      <c r="C336" s="15"/>
      <c r="D336" s="16"/>
      <c r="E336" s="16"/>
      <c r="F336" s="16"/>
    </row>
    <row r="337" spans="3:6" ht="25.5">
      <c r="C337" s="15"/>
      <c r="D337" s="16"/>
      <c r="E337" s="16"/>
      <c r="F337" s="16"/>
    </row>
    <row r="338" spans="3:6" ht="25.5">
      <c r="C338" s="15"/>
      <c r="D338" s="16"/>
      <c r="E338" s="16"/>
      <c r="F338" s="16"/>
    </row>
    <row r="339" spans="3:6" ht="25.5">
      <c r="C339" s="15"/>
      <c r="D339" s="16"/>
      <c r="E339" s="16"/>
      <c r="F339" s="16"/>
    </row>
    <row r="340" spans="3:6" ht="25.5">
      <c r="C340" s="15"/>
      <c r="D340" s="16"/>
      <c r="E340" s="16"/>
      <c r="F340" s="16"/>
    </row>
    <row r="341" spans="3:6" ht="25.5">
      <c r="C341" s="15"/>
      <c r="D341" s="16"/>
      <c r="E341" s="16"/>
      <c r="F341" s="16"/>
    </row>
    <row r="342" spans="3:6" ht="25.5">
      <c r="C342" s="15"/>
      <c r="D342" s="16"/>
      <c r="E342" s="16"/>
      <c r="F342" s="16"/>
    </row>
    <row r="343" spans="3:6" ht="25.5">
      <c r="C343" s="15"/>
      <c r="D343" s="16"/>
      <c r="E343" s="16"/>
      <c r="F343" s="16"/>
    </row>
    <row r="344" spans="3:6" ht="25.5">
      <c r="C344" s="15"/>
      <c r="D344" s="16"/>
      <c r="E344" s="16"/>
      <c r="F344" s="16"/>
    </row>
    <row r="345" spans="3:6" ht="25.5">
      <c r="C345" s="15"/>
      <c r="D345" s="16"/>
      <c r="E345" s="16"/>
      <c r="F345" s="16"/>
    </row>
    <row r="346" spans="3:6" ht="25.5">
      <c r="C346" s="15"/>
      <c r="D346" s="16"/>
      <c r="E346" s="16"/>
      <c r="F346" s="16"/>
    </row>
    <row r="347" spans="3:6" ht="25.5">
      <c r="C347" s="15"/>
      <c r="D347" s="16"/>
      <c r="E347" s="16"/>
      <c r="F347" s="16"/>
    </row>
    <row r="348" spans="3:6" ht="25.5">
      <c r="C348" s="15"/>
      <c r="D348" s="16"/>
      <c r="E348" s="16"/>
      <c r="F348" s="16"/>
    </row>
    <row r="349" spans="3:6" ht="25.5">
      <c r="C349" s="15"/>
      <c r="D349" s="16"/>
      <c r="E349" s="16"/>
      <c r="F349" s="16"/>
    </row>
    <row r="350" spans="3:6" ht="25.5">
      <c r="C350" s="15"/>
      <c r="D350" s="16"/>
      <c r="E350" s="16"/>
      <c r="F350" s="16"/>
    </row>
    <row r="351" spans="3:6" ht="25.5">
      <c r="C351" s="15"/>
      <c r="D351" s="16"/>
      <c r="E351" s="16"/>
      <c r="F351" s="16"/>
    </row>
    <row r="352" spans="3:6" ht="25.5">
      <c r="C352" s="15"/>
      <c r="D352" s="16"/>
      <c r="E352" s="16"/>
      <c r="F352" s="16"/>
    </row>
    <row r="353" spans="3:6" ht="25.5">
      <c r="C353" s="15"/>
      <c r="D353" s="16"/>
      <c r="E353" s="16"/>
      <c r="F353" s="16"/>
    </row>
    <row r="354" spans="3:6" ht="25.5">
      <c r="C354" s="15"/>
      <c r="D354" s="16"/>
      <c r="E354" s="16"/>
      <c r="F354" s="16"/>
    </row>
    <row r="355" spans="3:6" ht="25.5">
      <c r="C355" s="15"/>
      <c r="D355" s="16"/>
      <c r="E355" s="16"/>
      <c r="F355" s="16"/>
    </row>
    <row r="356" spans="3:6" ht="25.5">
      <c r="C356" s="15"/>
      <c r="D356" s="16"/>
      <c r="E356" s="16"/>
      <c r="F356" s="16"/>
    </row>
    <row r="357" spans="3:6" ht="25.5">
      <c r="C357" s="15"/>
      <c r="D357" s="16"/>
      <c r="E357" s="16"/>
      <c r="F357" s="16"/>
    </row>
    <row r="358" spans="3:6" ht="25.5">
      <c r="C358" s="15"/>
      <c r="D358" s="16"/>
      <c r="E358" s="16"/>
      <c r="F358" s="16"/>
    </row>
    <row r="359" spans="3:6" ht="25.5">
      <c r="C359" s="15"/>
      <c r="D359" s="16"/>
      <c r="E359" s="16"/>
      <c r="F359" s="16"/>
    </row>
    <row r="360" spans="3:6" ht="25.5">
      <c r="C360" s="15"/>
      <c r="D360" s="16"/>
      <c r="E360" s="16"/>
      <c r="F360" s="16"/>
    </row>
    <row r="361" spans="3:6" ht="25.5">
      <c r="C361" s="15"/>
      <c r="D361" s="16"/>
      <c r="E361" s="16"/>
      <c r="F361" s="16"/>
    </row>
    <row r="362" spans="3:6" ht="25.5">
      <c r="C362" s="15"/>
      <c r="D362" s="16"/>
      <c r="E362" s="16"/>
      <c r="F362" s="16"/>
    </row>
    <row r="363" spans="3:6" ht="25.5">
      <c r="C363" s="15"/>
      <c r="D363" s="16"/>
      <c r="E363" s="16"/>
      <c r="F363" s="16"/>
    </row>
    <row r="364" spans="3:6" ht="25.5">
      <c r="C364" s="15"/>
      <c r="D364" s="16"/>
      <c r="E364" s="16"/>
      <c r="F364" s="16"/>
    </row>
    <row r="365" spans="3:6" ht="25.5">
      <c r="C365" s="15"/>
      <c r="D365" s="16"/>
      <c r="E365" s="16"/>
      <c r="F365" s="16"/>
    </row>
    <row r="366" spans="3:6" ht="25.5">
      <c r="C366" s="15"/>
      <c r="D366" s="16"/>
      <c r="E366" s="16"/>
      <c r="F366" s="16"/>
    </row>
    <row r="367" spans="3:6" ht="25.5">
      <c r="C367" s="15"/>
      <c r="D367" s="16"/>
      <c r="E367" s="16"/>
      <c r="F367" s="16"/>
    </row>
    <row r="368" spans="3:6" ht="25.5">
      <c r="C368" s="15"/>
      <c r="D368" s="16"/>
      <c r="E368" s="16"/>
      <c r="F368" s="16"/>
    </row>
    <row r="369" spans="3:6" ht="25.5">
      <c r="C369" s="15"/>
      <c r="D369" s="16"/>
      <c r="E369" s="16"/>
      <c r="F369" s="16"/>
    </row>
    <row r="370" spans="3:6" ht="25.5">
      <c r="C370" s="15"/>
      <c r="D370" s="16"/>
      <c r="E370" s="16"/>
      <c r="F370" s="16"/>
    </row>
    <row r="371" spans="3:6" ht="25.5">
      <c r="C371" s="15"/>
      <c r="D371" s="16"/>
      <c r="E371" s="16"/>
      <c r="F371" s="16"/>
    </row>
    <row r="372" spans="3:6" ht="25.5">
      <c r="C372" s="15"/>
      <c r="D372" s="16"/>
      <c r="E372" s="16"/>
      <c r="F372" s="16"/>
    </row>
    <row r="373" spans="3:6" ht="25.5">
      <c r="C373" s="15"/>
      <c r="D373" s="16"/>
      <c r="E373" s="16"/>
      <c r="F373" s="16"/>
    </row>
    <row r="374" spans="3:6" ht="25.5">
      <c r="C374" s="15"/>
      <c r="D374" s="16"/>
      <c r="E374" s="16"/>
      <c r="F374" s="16"/>
    </row>
    <row r="375" spans="3:6" ht="25.5">
      <c r="C375" s="15"/>
      <c r="D375" s="16"/>
      <c r="E375" s="16"/>
      <c r="F375" s="16"/>
    </row>
    <row r="376" spans="3:6" ht="25.5">
      <c r="C376" s="15"/>
      <c r="D376" s="16"/>
      <c r="E376" s="16"/>
      <c r="F376" s="16"/>
    </row>
    <row r="377" spans="3:6" ht="25.5">
      <c r="C377" s="15"/>
      <c r="D377" s="16"/>
      <c r="E377" s="16"/>
      <c r="F377" s="16"/>
    </row>
    <row r="378" spans="3:6" ht="25.5">
      <c r="C378" s="15"/>
      <c r="D378" s="16"/>
      <c r="E378" s="16"/>
      <c r="F378" s="16"/>
    </row>
    <row r="379" spans="3:6" ht="25.5">
      <c r="C379" s="15"/>
      <c r="D379" s="16"/>
      <c r="E379" s="16"/>
      <c r="F379" s="16"/>
    </row>
    <row r="380" spans="3:6" ht="25.5">
      <c r="C380" s="15"/>
      <c r="D380" s="16"/>
      <c r="E380" s="16"/>
      <c r="F380" s="16"/>
    </row>
    <row r="381" spans="3:6" ht="25.5">
      <c r="C381" s="15"/>
      <c r="D381" s="16"/>
      <c r="E381" s="16"/>
      <c r="F381" s="16"/>
    </row>
    <row r="382" spans="3:6" ht="25.5">
      <c r="C382" s="15"/>
      <c r="D382" s="16"/>
      <c r="E382" s="16"/>
      <c r="F382" s="16"/>
    </row>
    <row r="383" spans="3:6" ht="25.5">
      <c r="C383" s="15"/>
      <c r="D383" s="16"/>
      <c r="E383" s="16"/>
      <c r="F383" s="16"/>
    </row>
    <row r="384" spans="3:6" ht="25.5">
      <c r="C384" s="15"/>
      <c r="D384" s="16"/>
      <c r="E384" s="16"/>
      <c r="F384" s="16"/>
    </row>
    <row r="385" spans="3:6" ht="25.5">
      <c r="C385" s="15"/>
      <c r="D385" s="16"/>
      <c r="E385" s="16"/>
      <c r="F385" s="16"/>
    </row>
    <row r="386" spans="3:6" ht="25.5">
      <c r="C386" s="15"/>
      <c r="D386" s="16"/>
      <c r="E386" s="16"/>
      <c r="F386" s="16"/>
    </row>
    <row r="387" spans="3:6" ht="25.5">
      <c r="C387" s="15"/>
      <c r="D387" s="16"/>
      <c r="E387" s="16"/>
      <c r="F387" s="16"/>
    </row>
    <row r="388" spans="3:6" ht="25.5">
      <c r="C388" s="15"/>
      <c r="D388" s="16"/>
      <c r="E388" s="16"/>
      <c r="F388" s="16"/>
    </row>
    <row r="389" spans="3:6" ht="25.5">
      <c r="C389" s="15"/>
      <c r="D389" s="16"/>
      <c r="E389" s="16"/>
      <c r="F389" s="16"/>
    </row>
    <row r="390" spans="3:6" ht="25.5">
      <c r="C390" s="15"/>
      <c r="D390" s="16"/>
      <c r="E390" s="16"/>
      <c r="F390" s="16"/>
    </row>
    <row r="391" spans="3:6" ht="25.5">
      <c r="C391" s="15"/>
      <c r="D391" s="16"/>
      <c r="E391" s="16"/>
      <c r="F391" s="16"/>
    </row>
    <row r="392" spans="3:6" ht="25.5">
      <c r="C392" s="15"/>
      <c r="D392" s="16"/>
      <c r="E392" s="16"/>
      <c r="F392" s="16"/>
    </row>
    <row r="393" spans="3:6" ht="25.5">
      <c r="C393" s="15"/>
      <c r="D393" s="16"/>
      <c r="E393" s="16"/>
      <c r="F393" s="16"/>
    </row>
    <row r="394" spans="3:6" ht="25.5">
      <c r="C394" s="15"/>
      <c r="D394" s="16"/>
      <c r="E394" s="16"/>
      <c r="F394" s="16"/>
    </row>
    <row r="395" spans="3:6" ht="25.5">
      <c r="C395" s="15"/>
      <c r="D395" s="16"/>
      <c r="E395" s="16"/>
      <c r="F395" s="16"/>
    </row>
    <row r="396" spans="3:6" ht="25.5">
      <c r="C396" s="15"/>
      <c r="D396" s="16"/>
      <c r="E396" s="16"/>
      <c r="F396" s="16"/>
    </row>
    <row r="397" spans="3:6" ht="25.5">
      <c r="C397" s="15"/>
      <c r="D397" s="16"/>
      <c r="E397" s="16"/>
      <c r="F397" s="16"/>
    </row>
    <row r="398" spans="3:6" ht="25.5">
      <c r="C398" s="15"/>
      <c r="D398" s="16"/>
      <c r="E398" s="16"/>
      <c r="F398" s="16"/>
    </row>
    <row r="399" spans="3:6" ht="25.5">
      <c r="C399" s="15"/>
      <c r="D399" s="16"/>
      <c r="E399" s="16"/>
      <c r="F399" s="16"/>
    </row>
    <row r="400" spans="3:6" ht="25.5">
      <c r="C400" s="15"/>
      <c r="D400" s="16"/>
      <c r="E400" s="16"/>
      <c r="F400" s="16"/>
    </row>
    <row r="401" spans="3:6" ht="25.5">
      <c r="C401" s="15"/>
      <c r="D401" s="16"/>
      <c r="E401" s="16"/>
      <c r="F401" s="16"/>
    </row>
    <row r="402" spans="3:6" ht="25.5">
      <c r="C402" s="15"/>
      <c r="D402" s="16"/>
      <c r="E402" s="16"/>
      <c r="F402" s="16"/>
    </row>
    <row r="403" spans="3:6" ht="25.5">
      <c r="C403" s="15"/>
      <c r="D403" s="16"/>
      <c r="E403" s="16"/>
      <c r="F403" s="16"/>
    </row>
    <row r="404" spans="3:6" ht="25.5">
      <c r="C404" s="15"/>
      <c r="D404" s="16"/>
      <c r="E404" s="16"/>
      <c r="F404" s="16"/>
    </row>
    <row r="405" spans="3:6" ht="25.5">
      <c r="C405" s="15"/>
      <c r="D405" s="16"/>
      <c r="E405" s="16"/>
      <c r="F405" s="16"/>
    </row>
    <row r="406" spans="3:6" ht="25.5">
      <c r="C406" s="15"/>
      <c r="D406" s="16"/>
      <c r="E406" s="16"/>
      <c r="F406" s="16"/>
    </row>
    <row r="407" spans="3:6" ht="25.5">
      <c r="C407" s="15"/>
      <c r="D407" s="16"/>
      <c r="E407" s="16"/>
      <c r="F407" s="16"/>
    </row>
    <row r="408" spans="3:6" ht="25.5">
      <c r="C408" s="15"/>
      <c r="D408" s="16"/>
      <c r="E408" s="16"/>
      <c r="F408" s="16"/>
    </row>
    <row r="409" spans="3:6" ht="25.5">
      <c r="C409" s="15"/>
      <c r="D409" s="16"/>
      <c r="E409" s="16"/>
      <c r="F409" s="16"/>
    </row>
    <row r="410" spans="3:6" ht="25.5">
      <c r="C410" s="15"/>
      <c r="D410" s="16"/>
      <c r="E410" s="16"/>
      <c r="F410" s="16"/>
    </row>
    <row r="411" spans="3:6" ht="25.5">
      <c r="C411" s="15"/>
      <c r="D411" s="16"/>
      <c r="E411" s="16"/>
      <c r="F411" s="16"/>
    </row>
    <row r="412" spans="3:6" ht="25.5">
      <c r="C412" s="15"/>
      <c r="D412" s="16"/>
      <c r="E412" s="16"/>
      <c r="F412" s="16"/>
    </row>
    <row r="413" spans="3:6" ht="25.5">
      <c r="C413" s="15"/>
      <c r="D413" s="16"/>
      <c r="E413" s="16"/>
      <c r="F413" s="16"/>
    </row>
    <row r="414" spans="3:6" ht="25.5">
      <c r="C414" s="15"/>
      <c r="D414" s="16"/>
      <c r="E414" s="16"/>
      <c r="F414" s="16"/>
    </row>
    <row r="415" spans="3:6" ht="25.5">
      <c r="C415" s="15"/>
      <c r="D415" s="16"/>
      <c r="E415" s="16"/>
      <c r="F415" s="16"/>
    </row>
    <row r="416" spans="3:6" ht="25.5">
      <c r="C416" s="15"/>
      <c r="D416" s="16"/>
      <c r="E416" s="16"/>
      <c r="F416" s="16"/>
    </row>
    <row r="417" spans="3:6" ht="25.5">
      <c r="C417" s="15"/>
      <c r="D417" s="16"/>
      <c r="E417" s="16"/>
      <c r="F417" s="16"/>
    </row>
    <row r="418" spans="3:6" ht="25.5">
      <c r="C418" s="15"/>
      <c r="D418" s="16"/>
      <c r="E418" s="16"/>
      <c r="F418" s="16"/>
    </row>
    <row r="419" spans="3:6" ht="25.5">
      <c r="C419" s="15"/>
      <c r="D419" s="16"/>
      <c r="E419" s="16"/>
      <c r="F419" s="16"/>
    </row>
    <row r="420" spans="3:6" ht="25.5">
      <c r="C420" s="15"/>
      <c r="D420" s="16"/>
      <c r="E420" s="16"/>
      <c r="F420" s="16"/>
    </row>
    <row r="421" spans="3:6" ht="25.5">
      <c r="C421" s="15"/>
      <c r="D421" s="16"/>
      <c r="E421" s="16"/>
      <c r="F421" s="16"/>
    </row>
    <row r="422" spans="3:6" ht="25.5">
      <c r="C422" s="15"/>
      <c r="D422" s="16"/>
      <c r="E422" s="16"/>
      <c r="F422" s="16"/>
    </row>
    <row r="423" spans="3:6" ht="25.5">
      <c r="C423" s="15"/>
      <c r="D423" s="16"/>
      <c r="E423" s="16"/>
      <c r="F423" s="16"/>
    </row>
    <row r="424" spans="3:6" ht="25.5">
      <c r="C424" s="15"/>
      <c r="D424" s="16"/>
      <c r="E424" s="16"/>
      <c r="F424" s="16"/>
    </row>
    <row r="425" spans="3:6" ht="25.5">
      <c r="C425" s="15"/>
      <c r="D425" s="16"/>
      <c r="E425" s="16"/>
      <c r="F425" s="16"/>
    </row>
    <row r="426" spans="3:6" ht="25.5">
      <c r="C426" s="15"/>
      <c r="D426" s="16"/>
      <c r="E426" s="16"/>
      <c r="F426" s="16"/>
    </row>
    <row r="427" spans="3:6" ht="25.5">
      <c r="C427" s="15"/>
      <c r="D427" s="16"/>
      <c r="E427" s="16"/>
      <c r="F427" s="16"/>
    </row>
    <row r="428" spans="3:6" ht="25.5">
      <c r="C428" s="15"/>
      <c r="D428" s="16"/>
      <c r="E428" s="16"/>
      <c r="F428" s="16"/>
    </row>
    <row r="429" spans="3:6" ht="25.5">
      <c r="C429" s="15"/>
      <c r="D429" s="16"/>
      <c r="E429" s="16"/>
      <c r="F429" s="16"/>
    </row>
    <row r="430" spans="3:6" ht="25.5">
      <c r="C430" s="15"/>
      <c r="D430" s="16"/>
      <c r="E430" s="16"/>
      <c r="F430" s="16"/>
    </row>
    <row r="431" spans="3:6" ht="25.5">
      <c r="C431" s="15"/>
      <c r="D431" s="16"/>
      <c r="E431" s="16"/>
      <c r="F431" s="16"/>
    </row>
    <row r="432" spans="3:6" ht="25.5">
      <c r="C432" s="15"/>
      <c r="D432" s="16"/>
      <c r="E432" s="16"/>
      <c r="F432" s="16"/>
    </row>
    <row r="433" spans="3:6" ht="25.5">
      <c r="C433" s="15"/>
      <c r="D433" s="16"/>
      <c r="E433" s="16"/>
      <c r="F433" s="16"/>
    </row>
    <row r="434" spans="3:6" ht="25.5">
      <c r="C434" s="15"/>
      <c r="D434" s="16"/>
      <c r="E434" s="16"/>
      <c r="F434" s="16"/>
    </row>
    <row r="435" spans="3:6" ht="25.5">
      <c r="C435" s="15"/>
      <c r="D435" s="16"/>
      <c r="E435" s="16"/>
      <c r="F435" s="16"/>
    </row>
    <row r="436" spans="3:6" ht="25.5">
      <c r="C436" s="15"/>
      <c r="D436" s="16"/>
      <c r="E436" s="16"/>
      <c r="F436" s="16"/>
    </row>
    <row r="437" spans="3:6" ht="25.5">
      <c r="C437" s="15"/>
      <c r="D437" s="16"/>
      <c r="E437" s="16"/>
      <c r="F437" s="16"/>
    </row>
    <row r="438" spans="3:6" ht="25.5">
      <c r="C438" s="15"/>
      <c r="D438" s="16"/>
      <c r="E438" s="16"/>
      <c r="F438" s="16"/>
    </row>
    <row r="439" spans="3:6" ht="25.5">
      <c r="C439" s="15"/>
      <c r="D439" s="16"/>
      <c r="E439" s="16"/>
      <c r="F439" s="16"/>
    </row>
    <row r="440" spans="3:6" ht="25.5">
      <c r="C440" s="15"/>
      <c r="D440" s="16"/>
      <c r="E440" s="16"/>
      <c r="F440" s="16"/>
    </row>
    <row r="441" spans="3:6" ht="25.5">
      <c r="C441" s="15"/>
      <c r="D441" s="16"/>
      <c r="E441" s="16"/>
      <c r="F441" s="16"/>
    </row>
    <row r="442" spans="3:6" ht="25.5">
      <c r="C442" s="15"/>
      <c r="D442" s="16"/>
      <c r="E442" s="16"/>
      <c r="F442" s="16"/>
    </row>
    <row r="443" spans="3:6" ht="25.5">
      <c r="C443" s="15"/>
      <c r="D443" s="16"/>
      <c r="E443" s="16"/>
      <c r="F443" s="16"/>
    </row>
    <row r="444" spans="3:6" ht="25.5">
      <c r="C444" s="15"/>
      <c r="D444" s="16"/>
      <c r="E444" s="16"/>
      <c r="F444" s="16"/>
    </row>
    <row r="445" spans="3:6" ht="25.5">
      <c r="C445" s="15"/>
      <c r="D445" s="16"/>
      <c r="E445" s="16"/>
      <c r="F445" s="16"/>
    </row>
    <row r="446" spans="3:6" ht="25.5">
      <c r="C446" s="15"/>
      <c r="D446" s="16"/>
      <c r="E446" s="16"/>
      <c r="F446" s="16"/>
    </row>
    <row r="447" spans="3:6" ht="25.5">
      <c r="C447" s="15"/>
      <c r="D447" s="16"/>
      <c r="E447" s="16"/>
      <c r="F447" s="16"/>
    </row>
    <row r="448" spans="3:6" ht="25.5">
      <c r="C448" s="15"/>
      <c r="D448" s="16"/>
      <c r="E448" s="16"/>
      <c r="F448" s="16"/>
    </row>
    <row r="449" spans="3:6" ht="25.5">
      <c r="C449" s="15"/>
      <c r="D449" s="16"/>
      <c r="E449" s="16"/>
      <c r="F449" s="16"/>
    </row>
    <row r="450" spans="3:6" ht="25.5">
      <c r="C450" s="15"/>
      <c r="D450" s="16"/>
      <c r="E450" s="16"/>
      <c r="F450" s="16"/>
    </row>
    <row r="451" spans="3:6" ht="25.5">
      <c r="C451" s="15"/>
      <c r="D451" s="16"/>
      <c r="E451" s="16"/>
      <c r="F451" s="16"/>
    </row>
    <row r="452" spans="3:6" ht="25.5">
      <c r="C452" s="15"/>
      <c r="D452" s="16"/>
      <c r="E452" s="16"/>
      <c r="F452" s="16"/>
    </row>
    <row r="453" spans="3:6" ht="25.5">
      <c r="C453" s="15"/>
      <c r="D453" s="16"/>
      <c r="E453" s="16"/>
      <c r="F453" s="16"/>
    </row>
    <row r="454" spans="3:6" ht="25.5">
      <c r="C454" s="15"/>
      <c r="D454" s="16"/>
      <c r="E454" s="16"/>
      <c r="F454" s="16"/>
    </row>
    <row r="455" spans="3:6" ht="25.5">
      <c r="C455" s="15"/>
      <c r="D455" s="16"/>
      <c r="E455" s="16"/>
      <c r="F455" s="16"/>
    </row>
    <row r="456" spans="3:6" ht="25.5">
      <c r="C456" s="15"/>
      <c r="D456" s="16"/>
      <c r="E456" s="16"/>
      <c r="F456" s="16"/>
    </row>
    <row r="457" spans="3:6" ht="25.5">
      <c r="C457" s="15"/>
      <c r="D457" s="16"/>
      <c r="E457" s="16"/>
      <c r="F457" s="16"/>
    </row>
    <row r="458" spans="3:6" ht="25.5">
      <c r="C458" s="15"/>
      <c r="D458" s="16"/>
      <c r="E458" s="16"/>
      <c r="F458" s="16"/>
    </row>
    <row r="459" spans="3:6" ht="25.5">
      <c r="C459" s="15"/>
      <c r="D459" s="16"/>
      <c r="E459" s="16"/>
      <c r="F459" s="16"/>
    </row>
    <row r="460" spans="3:6" ht="25.5">
      <c r="C460" s="15"/>
      <c r="D460" s="16"/>
      <c r="E460" s="16"/>
      <c r="F460" s="16"/>
    </row>
    <row r="461" spans="3:6" ht="25.5">
      <c r="C461" s="15"/>
      <c r="D461" s="16"/>
      <c r="E461" s="16"/>
      <c r="F461" s="16"/>
    </row>
    <row r="462" spans="3:6" ht="25.5">
      <c r="C462" s="15"/>
      <c r="D462" s="16"/>
      <c r="E462" s="16"/>
      <c r="F462" s="16"/>
    </row>
    <row r="463" spans="3:6" ht="25.5">
      <c r="C463" s="15"/>
      <c r="D463" s="16"/>
      <c r="E463" s="16"/>
      <c r="F463" s="16"/>
    </row>
    <row r="464" spans="3:6" ht="25.5">
      <c r="C464" s="15"/>
      <c r="D464" s="16"/>
      <c r="E464" s="16"/>
      <c r="F464" s="16"/>
    </row>
    <row r="465" spans="3:6" ht="25.5">
      <c r="C465" s="15"/>
      <c r="D465" s="16"/>
      <c r="E465" s="16"/>
      <c r="F465" s="16"/>
    </row>
    <row r="466" spans="3:6" ht="25.5">
      <c r="C466" s="15"/>
      <c r="D466" s="16"/>
      <c r="E466" s="16"/>
      <c r="F466" s="16"/>
    </row>
    <row r="467" spans="3:6" ht="25.5">
      <c r="C467" s="15"/>
      <c r="D467" s="16"/>
      <c r="E467" s="16"/>
      <c r="F467" s="16"/>
    </row>
    <row r="468" spans="3:6" ht="25.5">
      <c r="C468" s="15"/>
      <c r="D468" s="16"/>
      <c r="E468" s="16"/>
      <c r="F468" s="16"/>
    </row>
    <row r="469" spans="3:6" ht="25.5">
      <c r="C469" s="15"/>
      <c r="D469" s="16"/>
      <c r="E469" s="16"/>
      <c r="F469" s="16"/>
    </row>
    <row r="470" spans="3:6" ht="25.5">
      <c r="C470" s="15"/>
      <c r="D470" s="16"/>
      <c r="E470" s="16"/>
      <c r="F470" s="16"/>
    </row>
    <row r="471" spans="3:6" ht="25.5">
      <c r="C471" s="15"/>
      <c r="D471" s="16"/>
      <c r="E471" s="16"/>
      <c r="F471" s="16"/>
    </row>
    <row r="472" spans="3:6" ht="25.5">
      <c r="C472" s="15"/>
      <c r="D472" s="16"/>
      <c r="E472" s="16"/>
      <c r="F472" s="16"/>
    </row>
    <row r="473" spans="3:6" ht="25.5">
      <c r="C473" s="15"/>
      <c r="D473" s="16"/>
      <c r="E473" s="16"/>
      <c r="F473" s="16"/>
    </row>
    <row r="474" spans="3:6" ht="25.5">
      <c r="C474" s="15"/>
      <c r="D474" s="16"/>
      <c r="E474" s="16"/>
      <c r="F474" s="16"/>
    </row>
    <row r="475" spans="3:6" ht="25.5">
      <c r="C475" s="15"/>
      <c r="D475" s="16"/>
      <c r="E475" s="16"/>
      <c r="F475" s="16"/>
    </row>
    <row r="476" spans="3:6" ht="25.5">
      <c r="C476" s="15"/>
      <c r="D476" s="16"/>
      <c r="E476" s="16"/>
      <c r="F476" s="16"/>
    </row>
    <row r="477" spans="3:6" ht="25.5">
      <c r="C477" s="15"/>
      <c r="D477" s="16"/>
      <c r="E477" s="16"/>
      <c r="F477" s="16"/>
    </row>
    <row r="478" spans="3:6" ht="25.5">
      <c r="C478" s="15"/>
      <c r="D478" s="16"/>
      <c r="E478" s="16"/>
      <c r="F478" s="16"/>
    </row>
    <row r="479" spans="3:6" ht="25.5">
      <c r="C479" s="15"/>
      <c r="D479" s="16"/>
      <c r="E479" s="16"/>
      <c r="F479" s="16"/>
    </row>
    <row r="480" spans="3:6" ht="25.5">
      <c r="C480" s="15"/>
      <c r="D480" s="16"/>
      <c r="E480" s="16"/>
      <c r="F480" s="16"/>
    </row>
    <row r="481" spans="3:6" ht="25.5">
      <c r="C481" s="15"/>
      <c r="D481" s="16"/>
      <c r="E481" s="16"/>
      <c r="F481" s="16"/>
    </row>
    <row r="482" spans="3:6" ht="25.5">
      <c r="C482" s="15"/>
      <c r="D482" s="16"/>
      <c r="E482" s="16"/>
      <c r="F482" s="16"/>
    </row>
    <row r="483" spans="3:6" ht="25.5">
      <c r="C483" s="15"/>
      <c r="D483" s="16"/>
      <c r="E483" s="16"/>
      <c r="F483" s="16"/>
    </row>
    <row r="484" spans="3:6" ht="25.5">
      <c r="C484" s="15"/>
      <c r="D484" s="16"/>
      <c r="E484" s="16"/>
      <c r="F484" s="16"/>
    </row>
    <row r="485" spans="3:6" ht="25.5">
      <c r="C485" s="15"/>
      <c r="D485" s="16"/>
      <c r="E485" s="16"/>
      <c r="F485" s="16"/>
    </row>
    <row r="486" spans="3:6" ht="25.5">
      <c r="C486" s="15"/>
      <c r="D486" s="16"/>
      <c r="E486" s="16"/>
      <c r="F486" s="16"/>
    </row>
    <row r="487" spans="3:6" ht="25.5">
      <c r="C487" s="15"/>
      <c r="D487" s="16"/>
      <c r="E487" s="16"/>
      <c r="F487" s="16"/>
    </row>
    <row r="488" spans="3:6" ht="25.5">
      <c r="C488" s="15"/>
      <c r="D488" s="16"/>
      <c r="E488" s="16"/>
      <c r="F488" s="16"/>
    </row>
    <row r="489" spans="3:6" ht="25.5">
      <c r="C489" s="15"/>
      <c r="D489" s="16"/>
      <c r="E489" s="16"/>
      <c r="F489" s="16"/>
    </row>
    <row r="490" spans="3:6" ht="25.5">
      <c r="C490" s="15"/>
      <c r="D490" s="16"/>
      <c r="E490" s="16"/>
      <c r="F490" s="16"/>
    </row>
    <row r="491" spans="3:6" ht="25.5">
      <c r="C491" s="15"/>
      <c r="D491" s="16"/>
      <c r="E491" s="16"/>
      <c r="F491" s="16"/>
    </row>
    <row r="492" spans="3:6" ht="25.5">
      <c r="C492" s="15"/>
      <c r="D492" s="16"/>
      <c r="E492" s="16"/>
      <c r="F492" s="16"/>
    </row>
    <row r="493" spans="3:6" ht="25.5">
      <c r="C493" s="15"/>
      <c r="D493" s="16"/>
      <c r="E493" s="16"/>
      <c r="F493" s="16"/>
    </row>
    <row r="494" spans="3:6" ht="25.5">
      <c r="C494" s="15"/>
      <c r="D494" s="16"/>
      <c r="E494" s="16"/>
      <c r="F494" s="16"/>
    </row>
    <row r="495" spans="3:6" ht="25.5">
      <c r="C495" s="15"/>
      <c r="D495" s="16"/>
      <c r="E495" s="16"/>
      <c r="F495" s="16"/>
    </row>
    <row r="496" spans="3:6" ht="25.5">
      <c r="C496" s="15"/>
      <c r="D496" s="16"/>
      <c r="E496" s="16"/>
      <c r="F496" s="16"/>
    </row>
    <row r="497" spans="3:6" ht="25.5">
      <c r="C497" s="15"/>
      <c r="D497" s="16"/>
      <c r="E497" s="16"/>
      <c r="F497" s="16"/>
    </row>
    <row r="498" spans="3:6" ht="25.5">
      <c r="C498" s="15"/>
      <c r="D498" s="16"/>
      <c r="E498" s="16"/>
      <c r="F498" s="16"/>
    </row>
    <row r="499" spans="3:6" ht="25.5">
      <c r="C499" s="15"/>
      <c r="D499" s="16"/>
      <c r="E499" s="16"/>
      <c r="F499" s="16"/>
    </row>
    <row r="500" spans="3:6" ht="25.5">
      <c r="C500" s="15"/>
      <c r="D500" s="16"/>
      <c r="E500" s="16"/>
      <c r="F500" s="16"/>
    </row>
    <row r="501" spans="3:6" ht="25.5">
      <c r="C501" s="15"/>
      <c r="D501" s="16"/>
      <c r="E501" s="16"/>
      <c r="F501" s="16"/>
    </row>
    <row r="502" spans="3:6" ht="25.5">
      <c r="C502" s="15"/>
      <c r="D502" s="16"/>
      <c r="E502" s="16"/>
      <c r="F502" s="16"/>
    </row>
    <row r="503" spans="3:6" ht="25.5">
      <c r="C503" s="15"/>
      <c r="D503" s="16"/>
      <c r="E503" s="16"/>
      <c r="F503" s="16"/>
    </row>
    <row r="504" spans="3:6" ht="25.5">
      <c r="C504" s="15"/>
      <c r="D504" s="16"/>
      <c r="E504" s="16"/>
      <c r="F504" s="16"/>
    </row>
    <row r="505" spans="3:6" ht="25.5">
      <c r="C505" s="15"/>
      <c r="D505" s="16"/>
      <c r="E505" s="16"/>
      <c r="F505" s="16"/>
    </row>
    <row r="506" spans="3:6" ht="25.5">
      <c r="C506" s="15"/>
      <c r="D506" s="16"/>
      <c r="E506" s="16"/>
      <c r="F506" s="16"/>
    </row>
    <row r="507" spans="3:6" ht="25.5">
      <c r="C507" s="15"/>
      <c r="D507" s="16"/>
      <c r="E507" s="16"/>
      <c r="F507" s="16"/>
    </row>
    <row r="508" spans="3:6" ht="25.5">
      <c r="C508" s="15"/>
      <c r="D508" s="16"/>
      <c r="E508" s="16"/>
      <c r="F508" s="16"/>
    </row>
    <row r="509" spans="3:6" ht="25.5">
      <c r="C509" s="15"/>
      <c r="D509" s="16"/>
      <c r="E509" s="16"/>
      <c r="F509" s="16"/>
    </row>
    <row r="510" spans="3:6" ht="25.5">
      <c r="C510" s="15"/>
      <c r="D510" s="16"/>
      <c r="E510" s="16"/>
      <c r="F510" s="16"/>
    </row>
    <row r="511" spans="3:6" ht="25.5">
      <c r="C511" s="15"/>
      <c r="D511" s="16"/>
      <c r="E511" s="16"/>
      <c r="F511" s="16"/>
    </row>
    <row r="512" spans="3:6" ht="25.5">
      <c r="C512" s="15"/>
      <c r="D512" s="16"/>
      <c r="E512" s="16"/>
      <c r="F512" s="16"/>
    </row>
    <row r="513" spans="3:6" ht="25.5">
      <c r="C513" s="15"/>
      <c r="D513" s="16"/>
      <c r="E513" s="16"/>
      <c r="F513" s="16"/>
    </row>
    <row r="514" spans="3:6" ht="25.5">
      <c r="C514" s="15"/>
      <c r="D514" s="16"/>
      <c r="E514" s="16"/>
      <c r="F514" s="16"/>
    </row>
    <row r="515" spans="3:6" ht="25.5">
      <c r="C515" s="15"/>
      <c r="D515" s="16"/>
      <c r="E515" s="16"/>
      <c r="F515" s="16"/>
    </row>
    <row r="516" spans="3:6" ht="25.5">
      <c r="C516" s="15"/>
      <c r="D516" s="16"/>
      <c r="E516" s="16"/>
      <c r="F516" s="16"/>
    </row>
    <row r="517" spans="3:6" ht="25.5">
      <c r="C517" s="15"/>
      <c r="D517" s="16"/>
      <c r="E517" s="16"/>
      <c r="F517" s="16"/>
    </row>
    <row r="518" spans="3:6" ht="25.5">
      <c r="C518" s="15"/>
      <c r="D518" s="16"/>
      <c r="E518" s="16"/>
      <c r="F518" s="16"/>
    </row>
    <row r="519" spans="3:6" ht="25.5">
      <c r="C519" s="15"/>
      <c r="D519" s="16"/>
      <c r="E519" s="16"/>
      <c r="F519" s="16"/>
    </row>
    <row r="520" spans="3:6" ht="25.5">
      <c r="C520" s="15"/>
      <c r="D520" s="16"/>
      <c r="E520" s="16"/>
      <c r="F520" s="16"/>
    </row>
    <row r="521" spans="3:6" ht="25.5">
      <c r="C521" s="15"/>
      <c r="D521" s="16"/>
      <c r="E521" s="16"/>
      <c r="F521" s="16"/>
    </row>
    <row r="522" spans="3:6" ht="25.5">
      <c r="C522" s="15"/>
      <c r="D522" s="16"/>
      <c r="E522" s="16"/>
      <c r="F522" s="16"/>
    </row>
    <row r="523" spans="3:6" ht="25.5">
      <c r="C523" s="15"/>
      <c r="D523" s="16"/>
      <c r="E523" s="16"/>
      <c r="F523" s="16"/>
    </row>
    <row r="524" spans="3:6" ht="25.5">
      <c r="C524" s="15"/>
      <c r="D524" s="16"/>
      <c r="E524" s="16"/>
      <c r="F524" s="16"/>
    </row>
    <row r="525" spans="3:6" ht="25.5">
      <c r="C525" s="15"/>
      <c r="D525" s="16"/>
      <c r="E525" s="16"/>
      <c r="F525" s="16"/>
    </row>
    <row r="526" spans="3:6" ht="25.5">
      <c r="C526" s="15"/>
      <c r="D526" s="16"/>
      <c r="E526" s="16"/>
      <c r="F526" s="16"/>
    </row>
    <row r="527" spans="3:6" ht="25.5">
      <c r="C527" s="15"/>
      <c r="D527" s="16"/>
      <c r="E527" s="16"/>
      <c r="F527" s="16"/>
    </row>
    <row r="528" spans="3:6" ht="25.5">
      <c r="C528" s="15"/>
      <c r="D528" s="16"/>
      <c r="E528" s="16"/>
      <c r="F528" s="16"/>
    </row>
    <row r="529" spans="3:6" ht="25.5">
      <c r="C529" s="15"/>
      <c r="D529" s="16"/>
      <c r="E529" s="16"/>
      <c r="F529" s="16"/>
    </row>
    <row r="530" spans="3:6" ht="25.5">
      <c r="C530" s="15"/>
      <c r="D530" s="16"/>
      <c r="E530" s="16"/>
      <c r="F530" s="16"/>
    </row>
    <row r="531" spans="3:6" ht="25.5">
      <c r="C531" s="15"/>
      <c r="D531" s="16"/>
      <c r="E531" s="16"/>
      <c r="F531" s="16"/>
    </row>
    <row r="532" spans="3:6" ht="25.5">
      <c r="C532" s="15"/>
      <c r="D532" s="16"/>
      <c r="E532" s="16"/>
      <c r="F532" s="16"/>
    </row>
    <row r="533" spans="3:6" ht="25.5">
      <c r="C533" s="15"/>
      <c r="D533" s="16"/>
      <c r="E533" s="16"/>
      <c r="F533" s="16"/>
    </row>
    <row r="534" spans="3:6" ht="25.5">
      <c r="C534" s="15"/>
      <c r="D534" s="16"/>
      <c r="E534" s="16"/>
      <c r="F534" s="16"/>
    </row>
    <row r="535" spans="3:6" ht="25.5">
      <c r="C535" s="15"/>
      <c r="D535" s="16"/>
      <c r="E535" s="16"/>
      <c r="F535" s="16"/>
    </row>
    <row r="536" spans="3:6" ht="25.5">
      <c r="C536" s="15"/>
      <c r="D536" s="16"/>
      <c r="E536" s="16"/>
      <c r="F536" s="16"/>
    </row>
    <row r="537" spans="3:6" ht="25.5">
      <c r="C537" s="15"/>
      <c r="D537" s="16"/>
      <c r="E537" s="16"/>
      <c r="F537" s="16"/>
    </row>
    <row r="538" spans="3:6" ht="25.5">
      <c r="C538" s="15"/>
      <c r="D538" s="16"/>
      <c r="E538" s="16"/>
      <c r="F538" s="16"/>
    </row>
    <row r="539" spans="3:6" ht="25.5">
      <c r="C539" s="15"/>
      <c r="D539" s="16"/>
      <c r="E539" s="16"/>
      <c r="F539" s="16"/>
    </row>
    <row r="540" spans="3:6" ht="25.5">
      <c r="C540" s="15"/>
      <c r="D540" s="16"/>
      <c r="E540" s="16"/>
      <c r="F540" s="16"/>
    </row>
    <row r="541" spans="3:6" ht="25.5">
      <c r="C541" s="15"/>
      <c r="D541" s="16"/>
      <c r="E541" s="16"/>
      <c r="F541" s="16"/>
    </row>
    <row r="542" spans="3:6" ht="25.5">
      <c r="C542" s="15"/>
      <c r="D542" s="16"/>
      <c r="E542" s="16"/>
      <c r="F542" s="16"/>
    </row>
    <row r="543" spans="3:6" ht="25.5">
      <c r="C543" s="15"/>
      <c r="D543" s="16"/>
      <c r="E543" s="16"/>
      <c r="F543" s="16"/>
    </row>
    <row r="544" spans="3:6" ht="25.5">
      <c r="C544" s="15"/>
      <c r="D544" s="16"/>
      <c r="E544" s="16"/>
      <c r="F544" s="16"/>
    </row>
    <row r="545" spans="3:6" ht="25.5">
      <c r="C545" s="15"/>
      <c r="D545" s="16"/>
      <c r="E545" s="16"/>
      <c r="F545" s="16"/>
    </row>
    <row r="546" spans="3:6" ht="25.5">
      <c r="C546" s="15"/>
      <c r="D546" s="16"/>
      <c r="E546" s="16"/>
      <c r="F546" s="16"/>
    </row>
    <row r="547" spans="3:6" ht="25.5">
      <c r="C547" s="15"/>
      <c r="D547" s="16"/>
      <c r="E547" s="16"/>
      <c r="F547" s="16"/>
    </row>
    <row r="548" spans="3:6" ht="25.5">
      <c r="C548" s="15"/>
      <c r="D548" s="16"/>
      <c r="E548" s="16"/>
      <c r="F548" s="16"/>
    </row>
    <row r="549" spans="3:6" ht="25.5">
      <c r="C549" s="15"/>
      <c r="D549" s="16"/>
      <c r="E549" s="16"/>
      <c r="F549" s="16"/>
    </row>
    <row r="550" spans="3:6" ht="25.5">
      <c r="C550" s="15"/>
      <c r="D550" s="16"/>
      <c r="E550" s="16"/>
      <c r="F550" s="16"/>
    </row>
    <row r="551" spans="3:6" ht="25.5">
      <c r="C551" s="15"/>
      <c r="D551" s="16"/>
      <c r="E551" s="16"/>
      <c r="F551" s="16"/>
    </row>
    <row r="552" spans="3:6" ht="25.5">
      <c r="C552" s="15"/>
      <c r="D552" s="16"/>
      <c r="E552" s="16"/>
      <c r="F552" s="16"/>
    </row>
    <row r="553" spans="3:6" ht="25.5">
      <c r="C553" s="15"/>
      <c r="D553" s="16"/>
      <c r="E553" s="16"/>
      <c r="F553" s="16"/>
    </row>
    <row r="554" spans="3:6" ht="25.5">
      <c r="C554" s="15"/>
      <c r="D554" s="16"/>
      <c r="E554" s="16"/>
      <c r="F554" s="16"/>
    </row>
    <row r="555" spans="3:6" ht="25.5">
      <c r="C555" s="15"/>
      <c r="D555" s="16"/>
      <c r="E555" s="16"/>
      <c r="F555" s="16"/>
    </row>
    <row r="556" spans="3:6" ht="25.5">
      <c r="C556" s="15"/>
      <c r="D556" s="16"/>
      <c r="E556" s="16"/>
      <c r="F556" s="16"/>
    </row>
    <row r="557" spans="3:6" ht="25.5">
      <c r="C557" s="15"/>
      <c r="D557" s="16"/>
      <c r="E557" s="16"/>
      <c r="F557" s="16"/>
    </row>
    <row r="558" spans="3:6" ht="25.5">
      <c r="C558" s="15"/>
      <c r="D558" s="16"/>
      <c r="E558" s="16"/>
      <c r="F558" s="16"/>
    </row>
    <row r="559" spans="3:6" ht="25.5">
      <c r="C559" s="15"/>
      <c r="D559" s="16"/>
      <c r="E559" s="16"/>
      <c r="F559" s="16"/>
    </row>
    <row r="560" spans="3:6" ht="25.5">
      <c r="C560" s="15"/>
      <c r="D560" s="16"/>
      <c r="E560" s="16"/>
      <c r="F560" s="16"/>
    </row>
    <row r="561" spans="3:6" ht="25.5">
      <c r="C561" s="15"/>
      <c r="D561" s="16"/>
      <c r="E561" s="16"/>
      <c r="F561" s="16"/>
    </row>
    <row r="562" spans="3:6" ht="25.5">
      <c r="C562" s="15"/>
      <c r="D562" s="16"/>
      <c r="E562" s="16"/>
      <c r="F562" s="16"/>
    </row>
    <row r="563" spans="3:6" ht="25.5">
      <c r="C563" s="15"/>
      <c r="D563" s="16"/>
      <c r="E563" s="16"/>
      <c r="F563" s="16"/>
    </row>
    <row r="564" spans="3:6" ht="25.5">
      <c r="C564" s="15"/>
      <c r="D564" s="16"/>
      <c r="E564" s="16"/>
      <c r="F564" s="16"/>
    </row>
    <row r="565" spans="3:6" ht="25.5">
      <c r="C565" s="15"/>
      <c r="D565" s="16"/>
      <c r="E565" s="16"/>
      <c r="F565" s="16"/>
    </row>
    <row r="566" spans="3:6" ht="25.5">
      <c r="C566" s="15"/>
      <c r="D566" s="16"/>
      <c r="E566" s="16"/>
      <c r="F566" s="16"/>
    </row>
    <row r="567" spans="3:6" ht="25.5">
      <c r="C567" s="15"/>
      <c r="D567" s="16"/>
      <c r="E567" s="16"/>
      <c r="F567" s="16"/>
    </row>
    <row r="568" spans="3:6" ht="25.5">
      <c r="C568" s="15"/>
      <c r="D568" s="16"/>
      <c r="E568" s="16"/>
      <c r="F568" s="16"/>
    </row>
    <row r="569" spans="3:6" ht="25.5">
      <c r="C569" s="15"/>
      <c r="D569" s="16"/>
      <c r="E569" s="16"/>
      <c r="F569" s="16"/>
    </row>
    <row r="570" spans="3:6" ht="25.5">
      <c r="C570" s="15"/>
      <c r="D570" s="16"/>
      <c r="E570" s="16"/>
      <c r="F570" s="16"/>
    </row>
    <row r="571" spans="3:6" ht="25.5">
      <c r="C571" s="15"/>
      <c r="D571" s="16"/>
      <c r="E571" s="16"/>
      <c r="F571" s="16"/>
    </row>
    <row r="572" spans="3:6" ht="25.5">
      <c r="C572" s="15"/>
      <c r="D572" s="16"/>
      <c r="E572" s="16"/>
      <c r="F572" s="16"/>
    </row>
    <row r="573" spans="3:6" ht="25.5">
      <c r="C573" s="15"/>
      <c r="D573" s="16"/>
      <c r="E573" s="16"/>
      <c r="F573" s="16"/>
    </row>
    <row r="574" spans="3:6" ht="25.5">
      <c r="C574" s="15"/>
      <c r="D574" s="16"/>
      <c r="E574" s="16"/>
      <c r="F574" s="16"/>
    </row>
    <row r="575" spans="3:6" ht="25.5">
      <c r="C575" s="15"/>
      <c r="D575" s="16"/>
      <c r="E575" s="16"/>
      <c r="F575" s="16"/>
    </row>
    <row r="576" spans="3:6" ht="25.5">
      <c r="C576" s="15"/>
      <c r="D576" s="16"/>
      <c r="E576" s="16"/>
      <c r="F576" s="16"/>
    </row>
    <row r="577" spans="3:6" ht="25.5">
      <c r="C577" s="15"/>
      <c r="D577" s="16"/>
      <c r="E577" s="16"/>
      <c r="F577" s="16"/>
    </row>
    <row r="578" spans="3:6" ht="25.5">
      <c r="C578" s="15"/>
      <c r="D578" s="16"/>
      <c r="E578" s="16"/>
      <c r="F578" s="16"/>
    </row>
    <row r="579" spans="3:6" ht="25.5">
      <c r="C579" s="15"/>
      <c r="D579" s="16"/>
      <c r="E579" s="16"/>
      <c r="F579" s="16"/>
    </row>
    <row r="580" spans="3:6" ht="25.5">
      <c r="C580" s="15"/>
      <c r="D580" s="16"/>
      <c r="E580" s="16"/>
      <c r="F580" s="16"/>
    </row>
    <row r="581" spans="3:6" ht="25.5">
      <c r="C581" s="15"/>
      <c r="D581" s="16"/>
      <c r="E581" s="16"/>
      <c r="F581" s="16"/>
    </row>
    <row r="582" spans="3:6" ht="25.5">
      <c r="C582" s="15"/>
      <c r="D582" s="16"/>
      <c r="E582" s="16"/>
      <c r="F582" s="16"/>
    </row>
    <row r="583" spans="3:6" ht="25.5">
      <c r="C583" s="15"/>
      <c r="D583" s="16"/>
      <c r="E583" s="16"/>
      <c r="F583" s="16"/>
    </row>
    <row r="584" spans="3:6" ht="25.5">
      <c r="C584" s="15"/>
      <c r="D584" s="16"/>
      <c r="E584" s="16"/>
      <c r="F584" s="16"/>
    </row>
    <row r="585" spans="3:6" ht="25.5">
      <c r="C585" s="15"/>
      <c r="D585" s="16"/>
      <c r="E585" s="16"/>
      <c r="F585" s="16"/>
    </row>
    <row r="586" spans="3:6" ht="25.5">
      <c r="C586" s="15"/>
      <c r="D586" s="16"/>
      <c r="E586" s="16"/>
      <c r="F586" s="16"/>
    </row>
    <row r="587" spans="3:6" ht="25.5">
      <c r="C587" s="15"/>
      <c r="D587" s="16"/>
      <c r="E587" s="16"/>
      <c r="F587" s="16"/>
    </row>
    <row r="588" spans="3:6" ht="25.5">
      <c r="C588" s="15"/>
      <c r="D588" s="16"/>
      <c r="E588" s="16"/>
      <c r="F588" s="16"/>
    </row>
    <row r="589" spans="3:6" ht="25.5">
      <c r="C589" s="15"/>
      <c r="D589" s="16"/>
      <c r="E589" s="16"/>
      <c r="F589" s="16"/>
    </row>
    <row r="590" spans="3:6" ht="25.5">
      <c r="C590" s="15"/>
      <c r="D590" s="16"/>
      <c r="E590" s="16"/>
      <c r="F590" s="16"/>
    </row>
    <row r="591" spans="3:6" ht="25.5">
      <c r="C591" s="15"/>
      <c r="D591" s="16"/>
      <c r="E591" s="16"/>
      <c r="F591" s="16"/>
    </row>
    <row r="592" spans="3:6" ht="25.5">
      <c r="C592" s="15"/>
      <c r="D592" s="16"/>
      <c r="E592" s="16"/>
      <c r="F592" s="16"/>
    </row>
    <row r="593" spans="3:6" ht="25.5">
      <c r="C593" s="15"/>
      <c r="D593" s="16"/>
      <c r="E593" s="16"/>
      <c r="F593" s="16"/>
    </row>
    <row r="594" spans="3:6" ht="25.5">
      <c r="C594" s="15"/>
      <c r="D594" s="16"/>
      <c r="E594" s="16"/>
      <c r="F594" s="16"/>
    </row>
    <row r="595" spans="3:6" ht="25.5">
      <c r="C595" s="15"/>
      <c r="D595" s="16"/>
      <c r="E595" s="16"/>
      <c r="F595" s="16"/>
    </row>
    <row r="596" spans="3:6" ht="25.5">
      <c r="C596" s="15"/>
      <c r="D596" s="16"/>
      <c r="E596" s="16"/>
      <c r="F596" s="16"/>
    </row>
    <row r="597" spans="3:6" ht="25.5">
      <c r="C597" s="15"/>
      <c r="D597" s="16"/>
      <c r="E597" s="16"/>
      <c r="F597" s="16"/>
    </row>
    <row r="598" spans="3:6" ht="25.5">
      <c r="C598" s="15"/>
      <c r="D598" s="16"/>
      <c r="E598" s="16"/>
      <c r="F598" s="16"/>
    </row>
    <row r="599" spans="3:6" ht="25.5">
      <c r="C599" s="15"/>
      <c r="D599" s="16"/>
      <c r="E599" s="16"/>
      <c r="F599" s="16"/>
    </row>
    <row r="600" spans="3:6" ht="25.5">
      <c r="C600" s="15"/>
      <c r="D600" s="16"/>
      <c r="E600" s="16"/>
      <c r="F600" s="16"/>
    </row>
    <row r="601" spans="3:6" ht="25.5">
      <c r="C601" s="15"/>
      <c r="D601" s="16"/>
      <c r="E601" s="16"/>
      <c r="F601" s="16"/>
    </row>
    <row r="602" spans="3:6" ht="25.5">
      <c r="C602" s="15"/>
      <c r="D602" s="16"/>
      <c r="E602" s="16"/>
      <c r="F602" s="16"/>
    </row>
    <row r="603" spans="3:6" ht="25.5">
      <c r="C603" s="15"/>
      <c r="D603" s="16"/>
      <c r="E603" s="16"/>
      <c r="F603" s="16"/>
    </row>
    <row r="604" spans="3:6" ht="25.5">
      <c r="C604" s="15"/>
      <c r="D604" s="16"/>
      <c r="E604" s="16"/>
      <c r="F604" s="16"/>
    </row>
    <row r="605" spans="3:6" ht="25.5">
      <c r="C605" s="15"/>
      <c r="D605" s="16"/>
      <c r="E605" s="16"/>
      <c r="F605" s="16"/>
    </row>
    <row r="606" spans="3:6" ht="25.5">
      <c r="C606" s="15"/>
      <c r="D606" s="16"/>
      <c r="E606" s="16"/>
      <c r="F606" s="16"/>
    </row>
    <row r="607" spans="3:6" ht="25.5">
      <c r="C607" s="15"/>
      <c r="D607" s="16"/>
      <c r="E607" s="16"/>
      <c r="F607" s="16"/>
    </row>
    <row r="608" spans="3:6" ht="25.5">
      <c r="C608" s="15"/>
      <c r="D608" s="16"/>
      <c r="E608" s="16"/>
      <c r="F608" s="16"/>
    </row>
    <row r="609" spans="3:6" ht="25.5">
      <c r="C609" s="15"/>
      <c r="D609" s="16"/>
      <c r="E609" s="16"/>
      <c r="F609" s="16"/>
    </row>
    <row r="610" spans="3:6" ht="25.5">
      <c r="C610" s="15"/>
      <c r="D610" s="16"/>
      <c r="E610" s="16"/>
      <c r="F610" s="16"/>
    </row>
    <row r="611" spans="3:6" ht="25.5">
      <c r="C611" s="15"/>
      <c r="D611" s="16"/>
      <c r="E611" s="16"/>
      <c r="F611" s="16"/>
    </row>
    <row r="612" spans="3:6" ht="25.5">
      <c r="C612" s="15"/>
      <c r="D612" s="16"/>
      <c r="E612" s="16"/>
      <c r="F612" s="16"/>
    </row>
    <row r="613" spans="3:6" ht="25.5">
      <c r="C613" s="15"/>
      <c r="D613" s="16"/>
      <c r="E613" s="16"/>
      <c r="F613" s="16"/>
    </row>
    <row r="614" spans="3:6" ht="25.5">
      <c r="C614" s="15"/>
      <c r="D614" s="16"/>
      <c r="E614" s="16"/>
      <c r="F614" s="16"/>
    </row>
    <row r="615" spans="3:6" ht="25.5">
      <c r="C615" s="15"/>
      <c r="D615" s="16"/>
      <c r="E615" s="16"/>
      <c r="F615" s="16"/>
    </row>
    <row r="616" spans="3:6" ht="25.5">
      <c r="C616" s="15"/>
      <c r="D616" s="16"/>
      <c r="E616" s="16"/>
      <c r="F616" s="16"/>
    </row>
    <row r="617" spans="3:6" ht="25.5">
      <c r="C617" s="15"/>
      <c r="D617" s="16"/>
      <c r="E617" s="16"/>
      <c r="F617" s="16"/>
    </row>
    <row r="618" spans="3:6" ht="25.5">
      <c r="C618" s="15"/>
      <c r="D618" s="16"/>
      <c r="E618" s="16"/>
      <c r="F618" s="16"/>
    </row>
    <row r="619" spans="3:6" ht="25.5">
      <c r="C619" s="15"/>
      <c r="D619" s="16"/>
      <c r="E619" s="16"/>
      <c r="F619" s="16"/>
    </row>
    <row r="620" spans="3:6" ht="25.5">
      <c r="C620" s="15"/>
      <c r="D620" s="16"/>
      <c r="E620" s="16"/>
      <c r="F620" s="16"/>
    </row>
    <row r="621" spans="3:6" ht="25.5">
      <c r="C621" s="15"/>
      <c r="D621" s="16"/>
      <c r="E621" s="16"/>
      <c r="F621" s="16"/>
    </row>
    <row r="622" spans="3:6" ht="25.5">
      <c r="C622" s="15"/>
      <c r="D622" s="16"/>
      <c r="E622" s="16"/>
      <c r="F622" s="16"/>
    </row>
    <row r="623" spans="3:6" ht="25.5">
      <c r="C623" s="15"/>
      <c r="D623" s="16"/>
      <c r="E623" s="16"/>
      <c r="F623" s="16"/>
    </row>
    <row r="624" spans="3:6" ht="25.5">
      <c r="C624" s="15"/>
      <c r="D624" s="16"/>
      <c r="E624" s="16"/>
      <c r="F624" s="16"/>
    </row>
    <row r="625" spans="3:6" ht="25.5">
      <c r="C625" s="15"/>
      <c r="D625" s="16"/>
      <c r="E625" s="16"/>
      <c r="F625" s="16"/>
    </row>
    <row r="626" spans="3:6" ht="25.5">
      <c r="C626" s="15"/>
      <c r="D626" s="16"/>
      <c r="E626" s="16"/>
      <c r="F626" s="16"/>
    </row>
    <row r="627" spans="3:6" ht="25.5">
      <c r="C627" s="15"/>
      <c r="D627" s="16"/>
      <c r="E627" s="16"/>
      <c r="F627" s="16"/>
    </row>
    <row r="628" spans="3:6" ht="25.5">
      <c r="C628" s="15"/>
      <c r="D628" s="16"/>
      <c r="E628" s="16"/>
      <c r="F628" s="16"/>
    </row>
    <row r="629" spans="3:6" ht="25.5">
      <c r="C629" s="15"/>
      <c r="D629" s="16"/>
      <c r="E629" s="16"/>
      <c r="F629" s="16"/>
    </row>
    <row r="630" spans="3:6" ht="25.5">
      <c r="C630" s="15"/>
      <c r="D630" s="16"/>
      <c r="E630" s="16"/>
      <c r="F630" s="16"/>
    </row>
    <row r="631" spans="3:6" ht="25.5">
      <c r="C631" s="15"/>
      <c r="D631" s="16"/>
      <c r="E631" s="16"/>
      <c r="F631" s="16"/>
    </row>
    <row r="632" spans="3:6" ht="25.5">
      <c r="C632" s="15"/>
      <c r="D632" s="16"/>
      <c r="E632" s="16"/>
      <c r="F632" s="16"/>
    </row>
    <row r="633" spans="3:6" ht="25.5">
      <c r="C633" s="15"/>
      <c r="D633" s="16"/>
      <c r="E633" s="16"/>
      <c r="F633" s="16"/>
    </row>
    <row r="634" spans="3:6" ht="25.5">
      <c r="C634" s="15"/>
      <c r="D634" s="16"/>
      <c r="E634" s="16"/>
      <c r="F634" s="16"/>
    </row>
    <row r="635" spans="3:6" ht="25.5">
      <c r="C635" s="15"/>
      <c r="D635" s="16"/>
      <c r="E635" s="16"/>
      <c r="F635" s="16"/>
    </row>
    <row r="636" spans="3:6" ht="25.5">
      <c r="C636" s="15"/>
      <c r="D636" s="16"/>
      <c r="E636" s="16"/>
      <c r="F636" s="16"/>
    </row>
    <row r="637" spans="3:6" ht="25.5">
      <c r="C637" s="15"/>
      <c r="D637" s="16"/>
      <c r="E637" s="16"/>
      <c r="F637" s="16"/>
    </row>
    <row r="638" spans="3:6" ht="25.5">
      <c r="C638" s="15"/>
      <c r="D638" s="16"/>
      <c r="E638" s="16"/>
      <c r="F638" s="16"/>
    </row>
    <row r="639" spans="3:6" ht="25.5">
      <c r="C639" s="15"/>
      <c r="D639" s="16"/>
      <c r="E639" s="16"/>
      <c r="F639" s="16"/>
    </row>
    <row r="640" spans="3:6" ht="25.5">
      <c r="C640" s="15"/>
      <c r="D640" s="16"/>
      <c r="E640" s="16"/>
      <c r="F640" s="16"/>
    </row>
    <row r="641" spans="3:6" ht="25.5">
      <c r="C641" s="15"/>
      <c r="D641" s="16"/>
      <c r="E641" s="16"/>
      <c r="F641" s="16"/>
    </row>
    <row r="642" spans="3:6" ht="25.5">
      <c r="C642" s="15"/>
      <c r="D642" s="16"/>
      <c r="E642" s="16"/>
      <c r="F642" s="16"/>
    </row>
    <row r="643" spans="3:6" ht="25.5">
      <c r="C643" s="15"/>
      <c r="D643" s="16"/>
      <c r="E643" s="16"/>
      <c r="F643" s="16"/>
    </row>
    <row r="644" spans="3:6" ht="25.5">
      <c r="C644" s="15"/>
      <c r="D644" s="16"/>
      <c r="E644" s="16"/>
      <c r="F644" s="16"/>
    </row>
    <row r="645" spans="3:6" ht="25.5">
      <c r="C645" s="15"/>
      <c r="D645" s="16"/>
      <c r="E645" s="16"/>
      <c r="F645" s="16"/>
    </row>
    <row r="646" spans="3:6" ht="25.5">
      <c r="C646" s="15"/>
      <c r="D646" s="16"/>
      <c r="E646" s="16"/>
      <c r="F646" s="16"/>
    </row>
    <row r="647" spans="3:6" ht="25.5">
      <c r="C647" s="15"/>
      <c r="D647" s="16"/>
      <c r="E647" s="16"/>
      <c r="F647" s="16"/>
    </row>
    <row r="648" spans="3:6" ht="25.5">
      <c r="C648" s="15"/>
      <c r="D648" s="16"/>
      <c r="E648" s="16"/>
      <c r="F648" s="16"/>
    </row>
    <row r="649" spans="3:6" ht="25.5">
      <c r="C649" s="15"/>
      <c r="D649" s="16"/>
      <c r="E649" s="16"/>
      <c r="F649" s="16"/>
    </row>
    <row r="650" spans="3:6" ht="25.5">
      <c r="C650" s="15"/>
      <c r="D650" s="16"/>
      <c r="E650" s="16"/>
      <c r="F650" s="16"/>
    </row>
    <row r="651" spans="3:6" ht="25.5">
      <c r="C651" s="15"/>
      <c r="D651" s="16"/>
      <c r="E651" s="16"/>
      <c r="F651" s="16"/>
    </row>
    <row r="652" spans="3:6" ht="25.5">
      <c r="C652" s="15"/>
      <c r="D652" s="16"/>
      <c r="E652" s="16"/>
      <c r="F652" s="16"/>
    </row>
    <row r="653" spans="3:6" ht="25.5">
      <c r="C653" s="15"/>
      <c r="D653" s="16"/>
      <c r="E653" s="16"/>
      <c r="F653" s="16"/>
    </row>
    <row r="654" spans="3:6" ht="25.5">
      <c r="C654" s="15"/>
      <c r="D654" s="16"/>
      <c r="E654" s="16"/>
      <c r="F654" s="16"/>
    </row>
    <row r="655" spans="3:6" ht="25.5">
      <c r="C655" s="15"/>
      <c r="D655" s="16"/>
      <c r="E655" s="16"/>
      <c r="F655" s="16"/>
    </row>
    <row r="656" spans="3:6" ht="25.5">
      <c r="C656" s="15"/>
      <c r="D656" s="16"/>
      <c r="E656" s="16"/>
      <c r="F656" s="16"/>
    </row>
    <row r="657" spans="3:6" ht="25.5">
      <c r="C657" s="15"/>
      <c r="D657" s="16"/>
      <c r="E657" s="16"/>
      <c r="F657" s="16"/>
    </row>
    <row r="658" spans="3:6" ht="25.5">
      <c r="C658" s="15"/>
      <c r="D658" s="16"/>
      <c r="E658" s="16"/>
      <c r="F658" s="16"/>
    </row>
    <row r="659" spans="3:6" ht="25.5">
      <c r="C659" s="15"/>
      <c r="D659" s="16"/>
      <c r="E659" s="16"/>
      <c r="F659" s="16"/>
    </row>
    <row r="660" spans="3:6" ht="25.5">
      <c r="C660" s="15"/>
      <c r="D660" s="16"/>
      <c r="E660" s="16"/>
      <c r="F660" s="16"/>
    </row>
    <row r="661" spans="3:6" ht="25.5">
      <c r="C661" s="15"/>
      <c r="D661" s="16"/>
      <c r="E661" s="16"/>
      <c r="F661" s="16"/>
    </row>
    <row r="662" spans="3:6" ht="25.5">
      <c r="C662" s="15"/>
      <c r="D662" s="16"/>
      <c r="E662" s="16"/>
      <c r="F662" s="16"/>
    </row>
    <row r="663" spans="3:6" ht="25.5">
      <c r="C663" s="15"/>
      <c r="D663" s="16"/>
      <c r="E663" s="16"/>
      <c r="F663" s="16"/>
    </row>
    <row r="664" spans="3:6" ht="25.5">
      <c r="C664" s="15"/>
      <c r="D664" s="16"/>
      <c r="E664" s="16"/>
      <c r="F664" s="16"/>
    </row>
    <row r="665" spans="3:6" ht="25.5">
      <c r="C665" s="15"/>
      <c r="D665" s="16"/>
      <c r="E665" s="16"/>
      <c r="F665" s="16"/>
    </row>
    <row r="666" spans="3:6" ht="25.5">
      <c r="C666" s="15"/>
      <c r="D666" s="16"/>
      <c r="E666" s="16"/>
      <c r="F666" s="16"/>
    </row>
    <row r="667" spans="3:6" ht="25.5">
      <c r="C667" s="15"/>
      <c r="D667" s="16"/>
      <c r="E667" s="16"/>
      <c r="F667" s="16"/>
    </row>
    <row r="668" spans="3:6" ht="25.5">
      <c r="C668" s="15"/>
      <c r="D668" s="16"/>
      <c r="E668" s="16"/>
      <c r="F668" s="16"/>
    </row>
    <row r="669" spans="3:6" ht="25.5">
      <c r="C669" s="15"/>
      <c r="D669" s="16"/>
      <c r="E669" s="16"/>
      <c r="F669" s="16"/>
    </row>
    <row r="670" spans="3:6" ht="25.5">
      <c r="C670" s="15"/>
      <c r="D670" s="16"/>
      <c r="E670" s="16"/>
      <c r="F670" s="16"/>
    </row>
    <row r="671" spans="3:6" ht="25.5">
      <c r="C671" s="15"/>
      <c r="D671" s="16"/>
      <c r="E671" s="16"/>
      <c r="F671" s="16"/>
    </row>
    <row r="672" spans="3:6" ht="25.5">
      <c r="C672" s="15"/>
      <c r="D672" s="16"/>
      <c r="E672" s="16"/>
      <c r="F672" s="16"/>
    </row>
    <row r="673" spans="3:6" ht="25.5">
      <c r="C673" s="15"/>
      <c r="D673" s="16"/>
      <c r="E673" s="16"/>
      <c r="F673" s="16"/>
    </row>
    <row r="674" spans="3:6" ht="25.5">
      <c r="C674" s="15"/>
      <c r="D674" s="16"/>
      <c r="E674" s="16"/>
      <c r="F674" s="16"/>
    </row>
    <row r="675" spans="3:6" ht="25.5">
      <c r="C675" s="15"/>
      <c r="D675" s="16"/>
      <c r="E675" s="16"/>
      <c r="F675" s="16"/>
    </row>
    <row r="676" spans="3:6" ht="25.5">
      <c r="C676" s="15"/>
      <c r="D676" s="16"/>
      <c r="E676" s="16"/>
      <c r="F676" s="16"/>
    </row>
    <row r="677" spans="3:6" ht="25.5">
      <c r="C677" s="15"/>
      <c r="D677" s="16"/>
      <c r="E677" s="16"/>
      <c r="F677" s="16"/>
    </row>
    <row r="678" spans="3:6" ht="25.5">
      <c r="C678" s="15"/>
      <c r="D678" s="16"/>
      <c r="E678" s="16"/>
      <c r="F678" s="16"/>
    </row>
    <row r="679" spans="3:6" ht="25.5">
      <c r="C679" s="15"/>
      <c r="D679" s="16"/>
      <c r="E679" s="16"/>
      <c r="F679" s="16"/>
    </row>
    <row r="680" spans="3:6" ht="25.5">
      <c r="C680" s="15"/>
      <c r="D680" s="16"/>
      <c r="E680" s="16"/>
      <c r="F680" s="16"/>
    </row>
    <row r="681" spans="3:6" ht="25.5">
      <c r="C681" s="15"/>
      <c r="D681" s="16"/>
      <c r="E681" s="16"/>
      <c r="F681" s="16"/>
    </row>
    <row r="682" spans="3:6" ht="25.5">
      <c r="C682" s="15"/>
      <c r="D682" s="16"/>
      <c r="E682" s="16"/>
      <c r="F682" s="16"/>
    </row>
    <row r="683" spans="3:6" ht="25.5">
      <c r="C683" s="15"/>
      <c r="D683" s="16"/>
      <c r="E683" s="16"/>
      <c r="F683" s="16"/>
    </row>
    <row r="684" spans="3:6" ht="25.5">
      <c r="C684" s="15"/>
      <c r="D684" s="16"/>
      <c r="E684" s="16"/>
      <c r="F684" s="16"/>
    </row>
    <row r="685" spans="3:6" ht="25.5">
      <c r="C685" s="15"/>
      <c r="D685" s="16"/>
      <c r="E685" s="16"/>
      <c r="F685" s="16"/>
    </row>
    <row r="686" spans="3:6" ht="25.5">
      <c r="C686" s="15"/>
      <c r="D686" s="16"/>
      <c r="E686" s="16"/>
      <c r="F686" s="16"/>
    </row>
    <row r="687" spans="3:6" ht="25.5">
      <c r="C687" s="15"/>
      <c r="D687" s="16"/>
      <c r="E687" s="16"/>
      <c r="F687" s="16"/>
    </row>
    <row r="688" spans="3:6" ht="25.5">
      <c r="C688" s="15"/>
      <c r="D688" s="16"/>
      <c r="E688" s="16"/>
      <c r="F688" s="16"/>
    </row>
    <row r="689" spans="3:6" ht="25.5">
      <c r="C689" s="15"/>
      <c r="D689" s="16"/>
      <c r="E689" s="16"/>
      <c r="F689" s="16"/>
    </row>
    <row r="690" spans="3:6" ht="25.5">
      <c r="C690" s="15"/>
      <c r="D690" s="16"/>
      <c r="E690" s="16"/>
      <c r="F690" s="16"/>
    </row>
    <row r="691" spans="3:6" ht="25.5">
      <c r="C691" s="15"/>
      <c r="D691" s="16"/>
      <c r="E691" s="16"/>
      <c r="F691" s="16"/>
    </row>
    <row r="692" spans="3:6" ht="25.5">
      <c r="C692" s="15"/>
      <c r="D692" s="16"/>
      <c r="E692" s="16"/>
      <c r="F692" s="16"/>
    </row>
    <row r="693" spans="3:6" ht="25.5">
      <c r="C693" s="15"/>
      <c r="D693" s="16"/>
      <c r="E693" s="16"/>
      <c r="F693" s="16"/>
    </row>
    <row r="694" spans="3:6" ht="25.5">
      <c r="C694" s="15"/>
      <c r="D694" s="16"/>
      <c r="E694" s="16"/>
      <c r="F694" s="16"/>
    </row>
    <row r="695" spans="3:6" ht="25.5">
      <c r="C695" s="15"/>
      <c r="D695" s="16"/>
      <c r="E695" s="16"/>
      <c r="F695" s="16"/>
    </row>
    <row r="696" spans="3:6" ht="25.5">
      <c r="C696" s="15"/>
      <c r="D696" s="16"/>
      <c r="E696" s="16"/>
      <c r="F696" s="16"/>
    </row>
    <row r="697" spans="3:6" ht="25.5">
      <c r="C697" s="15"/>
      <c r="D697" s="16"/>
      <c r="E697" s="16"/>
      <c r="F697" s="16"/>
    </row>
    <row r="698" spans="3:6" ht="25.5">
      <c r="C698" s="15"/>
      <c r="D698" s="16"/>
      <c r="E698" s="16"/>
      <c r="F698" s="16"/>
    </row>
    <row r="699" spans="3:6" ht="25.5">
      <c r="C699" s="15"/>
      <c r="D699" s="16"/>
      <c r="E699" s="16"/>
      <c r="F699" s="16"/>
    </row>
    <row r="700" spans="3:6" ht="25.5">
      <c r="C700" s="15"/>
      <c r="D700" s="16"/>
      <c r="E700" s="16"/>
      <c r="F700" s="16"/>
    </row>
    <row r="701" spans="3:6" ht="25.5">
      <c r="C701" s="15"/>
      <c r="D701" s="16"/>
      <c r="E701" s="16"/>
      <c r="F701" s="16"/>
    </row>
    <row r="702" spans="3:6" ht="25.5">
      <c r="C702" s="15"/>
      <c r="D702" s="16"/>
      <c r="E702" s="16"/>
      <c r="F702" s="16"/>
    </row>
    <row r="703" spans="3:6" ht="25.5">
      <c r="C703" s="15"/>
      <c r="D703" s="16"/>
      <c r="E703" s="16"/>
      <c r="F703" s="16"/>
    </row>
    <row r="704" spans="3:6" ht="25.5">
      <c r="C704" s="15"/>
      <c r="D704" s="16"/>
      <c r="E704" s="16"/>
      <c r="F704" s="16"/>
    </row>
    <row r="705" spans="3:6" ht="25.5">
      <c r="C705" s="15"/>
      <c r="D705" s="16"/>
      <c r="E705" s="16"/>
      <c r="F705" s="16"/>
    </row>
  </sheetData>
  <sheetProtection/>
  <mergeCells count="1">
    <mergeCell ref="B13:F13"/>
  </mergeCells>
  <printOptions horizontalCentered="1"/>
  <pageMargins left="0.5" right="0.17" top="0.38" bottom="0.35" header="0.17" footer="0.16"/>
  <pageSetup horizontalDpi="300" verticalDpi="3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44"/>
  <sheetViews>
    <sheetView zoomScalePageLayoutView="0" workbookViewId="0" topLeftCell="A1">
      <selection activeCell="B2" sqref="B2:D44"/>
    </sheetView>
  </sheetViews>
  <sheetFormatPr defaultColWidth="9.140625" defaultRowHeight="12.75"/>
  <cols>
    <col min="3" max="3" width="15.57421875" style="0" customWidth="1"/>
  </cols>
  <sheetData>
    <row r="2" ht="12.75">
      <c r="C2" s="298"/>
    </row>
    <row r="3" spans="2:3" ht="12.75">
      <c r="B3">
        <v>4111</v>
      </c>
      <c r="C3" s="298" t="e">
        <f>#REF!+#REF!+#REF!</f>
        <v>#REF!</v>
      </c>
    </row>
    <row r="4" spans="2:3" ht="12.75">
      <c r="B4">
        <v>4112</v>
      </c>
      <c r="C4" s="298" t="e">
        <f>#REF!</f>
        <v>#REF!</v>
      </c>
    </row>
    <row r="5" spans="2:3" ht="12.75">
      <c r="B5">
        <v>4212</v>
      </c>
      <c r="C5" s="298" t="e">
        <f>#REF!+#REF!+#REF!+#REF!+#REF!</f>
        <v>#REF!</v>
      </c>
    </row>
    <row r="6" spans="2:3" ht="12.75">
      <c r="B6">
        <v>4213</v>
      </c>
      <c r="C6" s="298" t="e">
        <f>#REF!+#REF!+#REF!+#REF!+#REF!</f>
        <v>#REF!</v>
      </c>
    </row>
    <row r="7" spans="2:3" ht="12.75">
      <c r="B7">
        <v>4214</v>
      </c>
      <c r="C7" s="298" t="e">
        <f>#REF!+#REF!+#REF!</f>
        <v>#REF!</v>
      </c>
    </row>
    <row r="8" spans="2:3" ht="12.75">
      <c r="B8">
        <v>4215</v>
      </c>
      <c r="C8" s="298" t="e">
        <f>#REF!</f>
        <v>#REF!</v>
      </c>
    </row>
    <row r="9" spans="2:3" ht="12.75">
      <c r="B9">
        <v>4216</v>
      </c>
      <c r="C9" s="298" t="e">
        <f>#REF!+#REF!</f>
        <v>#REF!</v>
      </c>
    </row>
    <row r="10" spans="2:3" ht="12.75">
      <c r="B10">
        <v>4221</v>
      </c>
      <c r="C10" t="e">
        <f>#REF!+#REF!</f>
        <v>#REF!</v>
      </c>
    </row>
    <row r="11" spans="2:3" ht="12.75">
      <c r="B11">
        <v>4222</v>
      </c>
      <c r="C11" s="298" t="e">
        <f>#REF!+#REF!</f>
        <v>#REF!</v>
      </c>
    </row>
    <row r="12" spans="2:3" ht="12.75">
      <c r="B12">
        <v>4234</v>
      </c>
      <c r="C12" s="298" t="e">
        <f>#REF!</f>
        <v>#REF!</v>
      </c>
    </row>
    <row r="13" spans="2:3" ht="12.75">
      <c r="B13">
        <v>4237</v>
      </c>
      <c r="C13" s="299" t="e">
        <f>#REF!</f>
        <v>#REF!</v>
      </c>
    </row>
    <row r="14" spans="2:3" ht="12.75">
      <c r="B14">
        <v>4239</v>
      </c>
      <c r="C14" s="298" t="e">
        <f>#REF!+#REF!+#REF!+#REF!+#REF!+#REF!+#REF!</f>
        <v>#REF!</v>
      </c>
    </row>
    <row r="15" spans="2:3" ht="12.75">
      <c r="B15">
        <v>4241</v>
      </c>
      <c r="C15" s="298" t="e">
        <f>#REF!+#REF!+#REF!</f>
        <v>#REF!</v>
      </c>
    </row>
    <row r="16" spans="2:3" ht="12.75">
      <c r="B16">
        <v>4251</v>
      </c>
      <c r="C16" s="298" t="e">
        <f>#REF!+#REF!</f>
        <v>#REF!</v>
      </c>
    </row>
    <row r="17" spans="2:3" ht="12.75">
      <c r="B17">
        <v>4252</v>
      </c>
      <c r="C17" s="299" t="e">
        <f>#REF!</f>
        <v>#REF!</v>
      </c>
    </row>
    <row r="18" spans="2:3" ht="12.75">
      <c r="B18">
        <v>4261</v>
      </c>
      <c r="C18" s="298" t="e">
        <f>#REF!+#REF!+#REF!+#REF!</f>
        <v>#REF!</v>
      </c>
    </row>
    <row r="19" spans="2:3" ht="12.75">
      <c r="B19">
        <v>4262</v>
      </c>
      <c r="C19" s="299" t="e">
        <f>#REF!</f>
        <v>#REF!</v>
      </c>
    </row>
    <row r="20" spans="2:3" ht="12.75">
      <c r="B20">
        <v>4264</v>
      </c>
      <c r="C20" s="298" t="e">
        <f>#REF!+#REF!+#REF!+#REF!+#REF!+#REF!+#REF!</f>
        <v>#REF!</v>
      </c>
    </row>
    <row r="21" spans="2:3" ht="12.75">
      <c r="B21">
        <v>4269</v>
      </c>
      <c r="C21" s="298" t="e">
        <f>#REF!+#REF!+#REF!+#REF!+#REF!+#REF!</f>
        <v>#REF!</v>
      </c>
    </row>
    <row r="22" spans="2:3" ht="12.75">
      <c r="B22">
        <v>4511</v>
      </c>
      <c r="C22" s="298" t="e">
        <f>#REF!+#REF!+#REF!+#REF!+#REF!</f>
        <v>#REF!</v>
      </c>
    </row>
    <row r="23" spans="2:3" ht="12.75">
      <c r="B23">
        <v>4521</v>
      </c>
      <c r="C23" s="298" t="e">
        <f>#REF!</f>
        <v>#REF!</v>
      </c>
    </row>
    <row r="24" spans="2:3" ht="12.75">
      <c r="B24">
        <v>4727</v>
      </c>
      <c r="C24" s="298" t="e">
        <f>#REF!</f>
        <v>#REF!</v>
      </c>
    </row>
    <row r="25" spans="2:3" ht="12.75">
      <c r="B25">
        <v>4728</v>
      </c>
      <c r="C25" s="298" t="e">
        <f>#REF!</f>
        <v>#REF!</v>
      </c>
    </row>
    <row r="26" spans="2:3" ht="12.75">
      <c r="B26">
        <v>4729</v>
      </c>
      <c r="C26" s="298" t="e">
        <f>#REF!+#REF!+#REF!+#REF!+#REF!</f>
        <v>#REF!</v>
      </c>
    </row>
    <row r="27" spans="2:3" ht="12.75">
      <c r="B27">
        <v>4819</v>
      </c>
      <c r="C27" s="298" t="e">
        <f>#REF!+#REF!+#REF!+#REF!</f>
        <v>#REF!</v>
      </c>
    </row>
    <row r="28" spans="2:3" ht="12.75">
      <c r="B28">
        <v>4822</v>
      </c>
      <c r="C28" s="298" t="e">
        <f>#REF!</f>
        <v>#REF!</v>
      </c>
    </row>
    <row r="29" spans="2:3" ht="12.75">
      <c r="B29">
        <v>4823</v>
      </c>
      <c r="C29" s="298" t="e">
        <f>#REF!+#REF!</f>
        <v>#REF!</v>
      </c>
    </row>
    <row r="30" spans="2:3" ht="12.75">
      <c r="B30">
        <v>4831</v>
      </c>
      <c r="C30" s="298" t="e">
        <f>#REF!</f>
        <v>#REF!</v>
      </c>
    </row>
    <row r="31" spans="2:3" ht="12.75">
      <c r="B31">
        <v>4861</v>
      </c>
      <c r="C31" s="298" t="e">
        <f>#REF!+#REF!</f>
        <v>#REF!</v>
      </c>
    </row>
    <row r="32" ht="12.75">
      <c r="C32" s="299"/>
    </row>
    <row r="33" spans="2:3" ht="12.75">
      <c r="B33">
        <v>5111</v>
      </c>
      <c r="C33" s="298" t="e">
        <f>#REF!</f>
        <v>#REF!</v>
      </c>
    </row>
    <row r="34" spans="2:3" ht="12.75">
      <c r="B34">
        <v>5112</v>
      </c>
      <c r="C34" s="298" t="e">
        <f>#REF!+#REF!+#REF!+#REF!+#REF!</f>
        <v>#REF!</v>
      </c>
    </row>
    <row r="35" spans="2:3" ht="12.75">
      <c r="B35">
        <v>5113</v>
      </c>
      <c r="C35" t="e">
        <f>#REF!+#REF!+#REF!+#REF!</f>
        <v>#REF!</v>
      </c>
    </row>
    <row r="36" spans="2:3" ht="12.75">
      <c r="B36">
        <v>5121</v>
      </c>
      <c r="C36" s="298" t="e">
        <f>#REF!</f>
        <v>#REF!</v>
      </c>
    </row>
    <row r="37" spans="2:3" ht="12.75">
      <c r="B37">
        <v>5122</v>
      </c>
      <c r="C37" s="298" t="e">
        <f>#REF!</f>
        <v>#REF!</v>
      </c>
    </row>
    <row r="38" spans="2:3" ht="12.75">
      <c r="B38">
        <v>5129</v>
      </c>
      <c r="C38" s="298" t="e">
        <f>#REF!+#REF!+#REF!+#REF!+#REF!</f>
        <v>#REF!</v>
      </c>
    </row>
    <row r="39" spans="2:3" ht="12.75">
      <c r="B39">
        <v>5131</v>
      </c>
      <c r="C39" s="298" t="e">
        <f>#REF!</f>
        <v>#REF!</v>
      </c>
    </row>
    <row r="40" spans="2:3" ht="12.75">
      <c r="B40">
        <v>5132</v>
      </c>
      <c r="C40" s="298" t="e">
        <f>#REF!</f>
        <v>#REF!</v>
      </c>
    </row>
    <row r="41" spans="2:3" ht="12.75">
      <c r="B41">
        <v>5134</v>
      </c>
      <c r="C41" s="298" t="e">
        <f>#REF!</f>
        <v>#REF!</v>
      </c>
    </row>
    <row r="42" ht="12.75">
      <c r="C42" s="298"/>
    </row>
    <row r="43" ht="12.75">
      <c r="C43" s="298"/>
    </row>
    <row r="44" ht="12.75">
      <c r="C44" s="299" t="e">
        <f>SUM(C3:C43)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46.140625" style="0" customWidth="1"/>
    <col min="3" max="3" width="7.28125" style="0" customWidth="1"/>
    <col min="4" max="4" width="7.57421875" style="0" customWidth="1"/>
    <col min="5" max="5" width="9.7109375" style="0" customWidth="1"/>
    <col min="6" max="6" width="11.8515625" style="0" customWidth="1"/>
  </cols>
  <sheetData>
    <row r="1" ht="88.5" customHeight="1">
      <c r="F1" s="620" t="s">
        <v>1099</v>
      </c>
    </row>
    <row r="2" ht="3" customHeight="1"/>
    <row r="3" ht="6" customHeight="1"/>
    <row r="4" spans="1:6" ht="12.75">
      <c r="A4" s="832" t="s">
        <v>473</v>
      </c>
      <c r="B4" s="832"/>
      <c r="C4" s="832"/>
      <c r="D4" s="832"/>
      <c r="E4" s="832"/>
      <c r="F4" s="832"/>
    </row>
    <row r="5" spans="1:6" ht="2.25" customHeight="1">
      <c r="A5" s="348"/>
      <c r="B5" s="348"/>
      <c r="C5" s="348"/>
      <c r="D5" s="348"/>
      <c r="E5" s="348"/>
      <c r="F5" s="348"/>
    </row>
    <row r="6" spans="1:6" ht="27.75" customHeight="1">
      <c r="A6" s="833" t="s">
        <v>253</v>
      </c>
      <c r="B6" s="833"/>
      <c r="C6" s="833"/>
      <c r="D6" s="833"/>
      <c r="E6" s="833"/>
      <c r="F6" s="833"/>
    </row>
    <row r="7" spans="1:6" ht="3" customHeight="1">
      <c r="A7" s="348" t="s">
        <v>482</v>
      </c>
      <c r="B7" s="348"/>
      <c r="C7" s="348"/>
      <c r="D7" s="348"/>
      <c r="E7" s="348"/>
      <c r="F7" s="348"/>
    </row>
    <row r="8" spans="1:6" ht="10.5" customHeight="1" thickBot="1">
      <c r="A8" s="348"/>
      <c r="B8" s="348"/>
      <c r="C8" s="348"/>
      <c r="D8" s="348"/>
      <c r="E8" s="699" t="s">
        <v>1097</v>
      </c>
      <c r="F8" s="409"/>
    </row>
    <row r="9" spans="1:6" ht="24.75" customHeight="1" thickBot="1">
      <c r="A9" s="700" t="s">
        <v>310</v>
      </c>
      <c r="B9" s="701" t="s">
        <v>217</v>
      </c>
      <c r="C9" s="702"/>
      <c r="D9" s="834" t="s">
        <v>375</v>
      </c>
      <c r="E9" s="703" t="s">
        <v>1098</v>
      </c>
      <c r="F9" s="689"/>
    </row>
    <row r="10" spans="1:6" ht="22.5" customHeight="1" thickBot="1">
      <c r="A10" s="704"/>
      <c r="B10" s="705" t="s">
        <v>218</v>
      </c>
      <c r="C10" s="706" t="s">
        <v>219</v>
      </c>
      <c r="D10" s="835"/>
      <c r="E10" s="707" t="s">
        <v>366</v>
      </c>
      <c r="F10" s="707" t="s">
        <v>367</v>
      </c>
    </row>
    <row r="11" spans="1:6" ht="12" customHeight="1" thickBot="1">
      <c r="A11" s="708">
        <v>1</v>
      </c>
      <c r="B11" s="708">
        <v>2</v>
      </c>
      <c r="C11" s="708">
        <v>3</v>
      </c>
      <c r="D11" s="708">
        <v>4</v>
      </c>
      <c r="E11" s="708">
        <v>5</v>
      </c>
      <c r="F11" s="690">
        <v>6</v>
      </c>
    </row>
    <row r="12" spans="1:6" ht="22.5" customHeight="1">
      <c r="A12" s="709">
        <v>8010</v>
      </c>
      <c r="B12" s="710" t="s">
        <v>946</v>
      </c>
      <c r="C12" s="711"/>
      <c r="D12" s="712"/>
      <c r="E12" s="712"/>
      <c r="F12" s="691"/>
    </row>
    <row r="13" spans="1:6" ht="12.75" customHeight="1" thickBot="1">
      <c r="A13" s="713"/>
      <c r="B13" s="714" t="s">
        <v>285</v>
      </c>
      <c r="C13" s="715"/>
      <c r="D13" s="716"/>
      <c r="E13" s="717"/>
      <c r="F13" s="692"/>
    </row>
    <row r="14" spans="1:6" ht="24.75" customHeight="1" thickBot="1">
      <c r="A14" s="718">
        <v>8100</v>
      </c>
      <c r="B14" s="719" t="s">
        <v>947</v>
      </c>
      <c r="C14" s="720"/>
      <c r="D14" s="721"/>
      <c r="E14" s="721"/>
      <c r="F14" s="693"/>
    </row>
    <row r="15" spans="1:6" ht="14.25">
      <c r="A15" s="718"/>
      <c r="B15" s="722" t="s">
        <v>285</v>
      </c>
      <c r="C15" s="720"/>
      <c r="D15" s="723"/>
      <c r="E15" s="724"/>
      <c r="F15" s="694"/>
    </row>
    <row r="16" spans="1:6" ht="18" customHeight="1">
      <c r="A16" s="725">
        <v>8110</v>
      </c>
      <c r="B16" s="726" t="s">
        <v>948</v>
      </c>
      <c r="C16" s="720"/>
      <c r="D16" s="727"/>
      <c r="E16" s="724"/>
      <c r="F16" s="695"/>
    </row>
    <row r="17" spans="1:6" ht="10.5" customHeight="1">
      <c r="A17" s="725"/>
      <c r="B17" s="714" t="s">
        <v>285</v>
      </c>
      <c r="C17" s="720"/>
      <c r="D17" s="727"/>
      <c r="E17" s="724"/>
      <c r="F17" s="695"/>
    </row>
    <row r="18" spans="1:6" ht="24.75" customHeight="1">
      <c r="A18" s="725">
        <v>8111</v>
      </c>
      <c r="B18" s="728" t="s">
        <v>295</v>
      </c>
      <c r="C18" s="720"/>
      <c r="D18" s="723"/>
      <c r="E18" s="729" t="s">
        <v>392</v>
      </c>
      <c r="F18" s="694"/>
    </row>
    <row r="19" spans="1:6" ht="10.5" customHeight="1">
      <c r="A19" s="725"/>
      <c r="B19" s="728" t="s">
        <v>305</v>
      </c>
      <c r="C19" s="720"/>
      <c r="D19" s="723"/>
      <c r="E19" s="729"/>
      <c r="F19" s="694"/>
    </row>
    <row r="20" spans="1:6" ht="9.75" customHeight="1">
      <c r="A20" s="725">
        <v>8112</v>
      </c>
      <c r="B20" s="730" t="s">
        <v>294</v>
      </c>
      <c r="C20" s="731" t="s">
        <v>328</v>
      </c>
      <c r="D20" s="723"/>
      <c r="E20" s="729" t="s">
        <v>392</v>
      </c>
      <c r="F20" s="694"/>
    </row>
    <row r="21" spans="1:6" ht="9.75" customHeight="1">
      <c r="A21" s="725">
        <v>8113</v>
      </c>
      <c r="B21" s="730" t="s">
        <v>288</v>
      </c>
      <c r="C21" s="731" t="s">
        <v>329</v>
      </c>
      <c r="D21" s="723"/>
      <c r="E21" s="729" t="s">
        <v>392</v>
      </c>
      <c r="F21" s="694"/>
    </row>
    <row r="22" spans="1:6" ht="21" customHeight="1">
      <c r="A22" s="725">
        <v>8120</v>
      </c>
      <c r="B22" s="732" t="s">
        <v>949</v>
      </c>
      <c r="C22" s="731"/>
      <c r="D22" s="733"/>
      <c r="E22" s="734"/>
      <c r="F22" s="696"/>
    </row>
    <row r="23" spans="1:6" ht="9.75" customHeight="1">
      <c r="A23" s="725"/>
      <c r="B23" s="728" t="s">
        <v>285</v>
      </c>
      <c r="C23" s="731"/>
      <c r="D23" s="733"/>
      <c r="E23" s="734"/>
      <c r="F23" s="696"/>
    </row>
    <row r="24" spans="1:6" ht="9.75" customHeight="1">
      <c r="A24" s="725">
        <v>8121</v>
      </c>
      <c r="B24" s="728" t="s">
        <v>322</v>
      </c>
      <c r="C24" s="731"/>
      <c r="D24" s="733"/>
      <c r="E24" s="729" t="s">
        <v>392</v>
      </c>
      <c r="F24" s="696"/>
    </row>
    <row r="25" spans="1:6" ht="10.5" customHeight="1">
      <c r="A25" s="725"/>
      <c r="B25" s="728" t="s">
        <v>305</v>
      </c>
      <c r="C25" s="731"/>
      <c r="D25" s="733"/>
      <c r="E25" s="734"/>
      <c r="F25" s="696"/>
    </row>
    <row r="26" spans="1:6" ht="11.25" customHeight="1">
      <c r="A26" s="718">
        <v>8122</v>
      </c>
      <c r="B26" s="726" t="s">
        <v>312</v>
      </c>
      <c r="C26" s="731" t="s">
        <v>330</v>
      </c>
      <c r="D26" s="733"/>
      <c r="E26" s="729" t="s">
        <v>392</v>
      </c>
      <c r="F26" s="696"/>
    </row>
    <row r="27" spans="1:6" ht="10.5" customHeight="1">
      <c r="A27" s="718"/>
      <c r="B27" s="726" t="s">
        <v>305</v>
      </c>
      <c r="C27" s="731"/>
      <c r="D27" s="733"/>
      <c r="E27" s="734"/>
      <c r="F27" s="696"/>
    </row>
    <row r="28" spans="1:6" ht="12.75" customHeight="1">
      <c r="A28" s="718">
        <v>8123</v>
      </c>
      <c r="B28" s="726" t="s">
        <v>311</v>
      </c>
      <c r="C28" s="731"/>
      <c r="D28" s="733"/>
      <c r="E28" s="729" t="s">
        <v>392</v>
      </c>
      <c r="F28" s="696"/>
    </row>
    <row r="29" spans="1:6" ht="12" customHeight="1">
      <c r="A29" s="718">
        <v>8124</v>
      </c>
      <c r="B29" s="726" t="s">
        <v>313</v>
      </c>
      <c r="C29" s="731"/>
      <c r="D29" s="733"/>
      <c r="E29" s="729" t="s">
        <v>392</v>
      </c>
      <c r="F29" s="696"/>
    </row>
    <row r="30" spans="1:6" ht="12.75" customHeight="1">
      <c r="A30" s="718">
        <v>8130</v>
      </c>
      <c r="B30" s="726" t="s">
        <v>314</v>
      </c>
      <c r="C30" s="731" t="s">
        <v>331</v>
      </c>
      <c r="D30" s="733"/>
      <c r="E30" s="729" t="s">
        <v>392</v>
      </c>
      <c r="F30" s="696"/>
    </row>
    <row r="31" spans="1:6" ht="11.25" customHeight="1">
      <c r="A31" s="718"/>
      <c r="B31" s="726" t="s">
        <v>305</v>
      </c>
      <c r="C31" s="731"/>
      <c r="D31" s="733"/>
      <c r="E31" s="734"/>
      <c r="F31" s="696"/>
    </row>
    <row r="32" spans="1:6" ht="12" customHeight="1" thickBot="1">
      <c r="A32" s="735">
        <v>8131</v>
      </c>
      <c r="B32" s="736" t="s">
        <v>318</v>
      </c>
      <c r="C32" s="737"/>
      <c r="D32" s="738"/>
      <c r="E32" s="739" t="s">
        <v>392</v>
      </c>
      <c r="F32" s="697"/>
    </row>
    <row r="33" spans="1:6" ht="12.75" customHeight="1" thickBot="1">
      <c r="A33" s="740">
        <v>8132</v>
      </c>
      <c r="B33" s="741" t="s">
        <v>315</v>
      </c>
      <c r="C33" s="742"/>
      <c r="D33" s="743"/>
      <c r="E33" s="744" t="s">
        <v>392</v>
      </c>
      <c r="F33" s="698"/>
    </row>
  </sheetData>
  <sheetProtection/>
  <mergeCells count="3">
    <mergeCell ref="A4:F4"/>
    <mergeCell ref="A6:F6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0"/>
  <sheetViews>
    <sheetView zoomScalePageLayoutView="0" workbookViewId="0" topLeftCell="A10">
      <selection activeCell="B23" sqref="B23:E23"/>
    </sheetView>
  </sheetViews>
  <sheetFormatPr defaultColWidth="9.140625" defaultRowHeight="12.75" outlineLevelCol="1"/>
  <cols>
    <col min="1" max="1" width="5.28125" style="5" bestFit="1" customWidth="1"/>
    <col min="2" max="2" width="51.8515625" style="8" customWidth="1"/>
    <col min="3" max="3" width="8.7109375" style="9" hidden="1" customWidth="1" outlineLevel="1"/>
    <col min="4" max="4" width="22.140625" style="10" customWidth="1" collapsed="1"/>
    <col min="5" max="5" width="19.421875" style="10" customWidth="1"/>
    <col min="6" max="6" width="13.7109375" style="10" customWidth="1"/>
    <col min="7" max="7" width="35.28125" style="3" customWidth="1"/>
    <col min="8" max="16384" width="9.140625" style="3" customWidth="1"/>
  </cols>
  <sheetData>
    <row r="1" spans="1:6" ht="16.5">
      <c r="A1" s="2"/>
      <c r="B1" s="3"/>
      <c r="C1" s="3"/>
      <c r="D1" s="4"/>
      <c r="E1" s="4"/>
      <c r="F1" s="4"/>
    </row>
    <row r="2" spans="1:6" ht="16.5">
      <c r="A2" s="2"/>
      <c r="B2" s="3"/>
      <c r="C2" s="3"/>
      <c r="D2" s="4"/>
      <c r="E2" s="4"/>
      <c r="F2" s="4"/>
    </row>
    <row r="3" spans="2:6" ht="16.5">
      <c r="B3" s="41"/>
      <c r="C3" s="6"/>
      <c r="D3" s="7"/>
      <c r="E3" s="7"/>
      <c r="F3" s="7"/>
    </row>
    <row r="4" spans="3:6" ht="16.5">
      <c r="C4" s="3"/>
      <c r="D4" s="4"/>
      <c r="E4" s="4"/>
      <c r="F4" s="4"/>
    </row>
    <row r="5" spans="2:6" ht="16.5">
      <c r="B5" s="754" t="s">
        <v>1094</v>
      </c>
      <c r="C5" s="754"/>
      <c r="D5" s="754"/>
      <c r="E5" s="754"/>
      <c r="F5" s="43"/>
    </row>
    <row r="6" spans="3:6" ht="39.75" customHeight="1">
      <c r="C6" s="3"/>
      <c r="D6" s="4"/>
      <c r="E6" s="4"/>
      <c r="F6" s="4"/>
    </row>
    <row r="7" spans="1:6" ht="16.5">
      <c r="A7" s="3"/>
      <c r="B7" s="5" t="s">
        <v>203</v>
      </c>
      <c r="C7" s="3" t="s">
        <v>236</v>
      </c>
      <c r="D7" s="4"/>
      <c r="E7" s="4" t="s">
        <v>29</v>
      </c>
      <c r="F7" s="4"/>
    </row>
    <row r="8" spans="2:6" ht="16.5">
      <c r="B8" s="12" t="s">
        <v>30</v>
      </c>
      <c r="C8" s="6"/>
      <c r="D8" s="7"/>
      <c r="E8" s="7"/>
      <c r="F8" s="7"/>
    </row>
    <row r="9" spans="3:6" ht="16.5">
      <c r="C9" s="3"/>
      <c r="D9" s="4"/>
      <c r="E9" s="4"/>
      <c r="F9" s="4"/>
    </row>
    <row r="10" spans="3:6" ht="16.5">
      <c r="C10" s="3"/>
      <c r="D10" s="4"/>
      <c r="E10" s="4"/>
      <c r="F10" s="4"/>
    </row>
    <row r="11" spans="2:6" ht="16.5" customHeight="1">
      <c r="B11" s="751" t="s">
        <v>1095</v>
      </c>
      <c r="C11" s="751"/>
      <c r="D11" s="751"/>
      <c r="E11" s="751"/>
      <c r="F11" s="133"/>
    </row>
    <row r="12" spans="3:6" ht="16.5">
      <c r="C12" s="13" t="s">
        <v>31</v>
      </c>
      <c r="D12" s="4"/>
      <c r="E12" s="4"/>
      <c r="F12" s="4"/>
    </row>
    <row r="13" spans="3:6" ht="16.5">
      <c r="C13" s="3"/>
      <c r="D13" s="4"/>
      <c r="E13" s="4"/>
      <c r="F13" s="4"/>
    </row>
    <row r="14" spans="3:6" ht="16.5">
      <c r="C14" s="3"/>
      <c r="D14" s="4"/>
      <c r="E14" s="4"/>
      <c r="F14" s="4"/>
    </row>
    <row r="15" spans="2:6" ht="16.5">
      <c r="B15" s="8" t="s">
        <v>32</v>
      </c>
      <c r="C15" s="755">
        <v>3073233</v>
      </c>
      <c r="D15" s="755"/>
      <c r="E15" s="11" t="s">
        <v>33</v>
      </c>
      <c r="F15" s="4"/>
    </row>
    <row r="16" spans="3:6" ht="16.5">
      <c r="C16" s="13"/>
      <c r="D16" s="4"/>
      <c r="E16" s="4"/>
      <c r="F16" s="4"/>
    </row>
    <row r="17" spans="2:6" ht="16.5">
      <c r="B17" s="8" t="s">
        <v>34</v>
      </c>
      <c r="C17" s="3"/>
      <c r="D17" s="4"/>
      <c r="E17" s="4"/>
      <c r="F17" s="4"/>
    </row>
    <row r="18" spans="2:6" ht="20.25" customHeight="1">
      <c r="B18" s="8" t="s">
        <v>1096</v>
      </c>
      <c r="C18" s="755">
        <v>2029325.2</v>
      </c>
      <c r="D18" s="755"/>
      <c r="E18" s="11" t="s">
        <v>33</v>
      </c>
      <c r="F18" s="4"/>
    </row>
    <row r="19" spans="3:6" ht="16.5">
      <c r="C19" s="3"/>
      <c r="D19" s="4"/>
      <c r="E19" s="4"/>
      <c r="F19" s="4"/>
    </row>
    <row r="20" spans="2:6" ht="16.5">
      <c r="B20" s="8" t="s">
        <v>35</v>
      </c>
      <c r="C20" s="755">
        <v>3073233</v>
      </c>
      <c r="D20" s="755"/>
      <c r="E20" s="11" t="s">
        <v>33</v>
      </c>
      <c r="F20" s="4"/>
    </row>
    <row r="21" spans="3:6" ht="16.5">
      <c r="C21" s="3"/>
      <c r="D21" s="4"/>
      <c r="E21" s="4"/>
      <c r="F21" s="4"/>
    </row>
    <row r="22" spans="3:6" ht="16.5">
      <c r="C22" s="3"/>
      <c r="D22" s="4"/>
      <c r="E22" s="4"/>
      <c r="F22" s="4"/>
    </row>
    <row r="23" spans="2:6" ht="16.5">
      <c r="B23" s="750" t="s">
        <v>237</v>
      </c>
      <c r="C23" s="750"/>
      <c r="D23" s="750"/>
      <c r="E23" s="750"/>
      <c r="F23" s="4"/>
    </row>
    <row r="24" spans="2:6" ht="21" customHeight="1">
      <c r="B24" s="752" t="s">
        <v>36</v>
      </c>
      <c r="C24" s="752"/>
      <c r="D24" s="752"/>
      <c r="E24" s="752"/>
      <c r="F24" s="752"/>
    </row>
    <row r="25" spans="3:6" ht="16.5">
      <c r="C25" s="3"/>
      <c r="D25" s="4"/>
      <c r="E25" s="4"/>
      <c r="F25" s="4"/>
    </row>
    <row r="26" spans="3:6" ht="16.5">
      <c r="C26" s="3"/>
      <c r="D26" s="4"/>
      <c r="E26" s="4"/>
      <c r="F26" s="4"/>
    </row>
    <row r="27" spans="3:6" ht="93" customHeight="1">
      <c r="C27" s="3"/>
      <c r="D27" s="4"/>
      <c r="E27" s="4"/>
      <c r="F27" s="4"/>
    </row>
    <row r="28" spans="3:6" ht="16.5">
      <c r="C28" s="3"/>
      <c r="D28" s="4"/>
      <c r="E28" s="4"/>
      <c r="F28" s="4"/>
    </row>
    <row r="29" spans="2:6" ht="16.5">
      <c r="B29" s="749" t="s">
        <v>905</v>
      </c>
      <c r="C29" s="749"/>
      <c r="D29" s="749"/>
      <c r="E29" s="749"/>
      <c r="F29" s="4"/>
    </row>
    <row r="30" spans="2:6" ht="16.5">
      <c r="B30" s="748" t="s">
        <v>37</v>
      </c>
      <c r="C30" s="748"/>
      <c r="D30" s="748"/>
      <c r="E30" s="748"/>
      <c r="F30" s="4"/>
    </row>
    <row r="31" spans="3:6" ht="16.5">
      <c r="C31" s="3"/>
      <c r="D31" s="4"/>
      <c r="E31" s="4"/>
      <c r="F31" s="4"/>
    </row>
    <row r="32" spans="2:6" ht="16.5">
      <c r="B32" s="749" t="s">
        <v>906</v>
      </c>
      <c r="C32" s="749"/>
      <c r="D32" s="749"/>
      <c r="E32" s="749"/>
      <c r="F32" s="4"/>
    </row>
    <row r="33" spans="2:6" ht="16.5">
      <c r="B33" s="748" t="s">
        <v>37</v>
      </c>
      <c r="C33" s="748"/>
      <c r="D33" s="748"/>
      <c r="E33" s="748"/>
      <c r="F33" s="4"/>
    </row>
    <row r="34" spans="3:6" ht="16.5">
      <c r="C34" s="3"/>
      <c r="D34" s="4"/>
      <c r="E34" s="4"/>
      <c r="F34" s="4"/>
    </row>
    <row r="35" spans="2:6" ht="16.5">
      <c r="B35" s="1" t="s">
        <v>890</v>
      </c>
      <c r="C35" s="753" t="s">
        <v>889</v>
      </c>
      <c r="D35" s="753"/>
      <c r="E35" s="753"/>
      <c r="F35" s="4"/>
    </row>
    <row r="36" spans="2:6" ht="16.5">
      <c r="B36" s="748"/>
      <c r="C36" s="748"/>
      <c r="D36" s="748"/>
      <c r="E36" s="748"/>
      <c r="F36" s="4"/>
    </row>
    <row r="37" spans="3:6" ht="16.5">
      <c r="C37" s="3"/>
      <c r="D37" s="4"/>
      <c r="E37" s="4"/>
      <c r="F37" s="4"/>
    </row>
    <row r="38" spans="3:6" ht="16.5">
      <c r="C38" s="3"/>
      <c r="D38" s="4"/>
      <c r="E38" s="4"/>
      <c r="F38" s="4"/>
    </row>
    <row r="39" spans="3:6" ht="16.5">
      <c r="C39" s="3"/>
      <c r="D39" s="4"/>
      <c r="E39" s="4"/>
      <c r="F39" s="4"/>
    </row>
    <row r="40" spans="3:6" ht="16.5">
      <c r="C40" s="3"/>
      <c r="D40" s="4"/>
      <c r="E40" s="4"/>
      <c r="F40" s="4"/>
    </row>
    <row r="41" spans="3:6" ht="16.5">
      <c r="C41" s="3"/>
      <c r="D41" s="4"/>
      <c r="E41" s="4"/>
      <c r="F41" s="4"/>
    </row>
    <row r="42" spans="3:6" ht="16.5">
      <c r="C42" s="3"/>
      <c r="D42" s="4"/>
      <c r="E42" s="4"/>
      <c r="F42" s="4"/>
    </row>
    <row r="43" spans="3:6" ht="16.5">
      <c r="C43" s="3"/>
      <c r="D43" s="4"/>
      <c r="E43" s="4"/>
      <c r="F43" s="4"/>
    </row>
    <row r="44" spans="3:6" ht="16.5">
      <c r="C44" s="3"/>
      <c r="D44" s="4"/>
      <c r="E44" s="4"/>
      <c r="F44" s="4"/>
    </row>
    <row r="45" spans="3:6" ht="16.5">
      <c r="C45" s="3"/>
      <c r="D45" s="4"/>
      <c r="E45" s="4"/>
      <c r="F45" s="4"/>
    </row>
    <row r="46" spans="3:6" ht="16.5">
      <c r="C46" s="3"/>
      <c r="D46" s="4"/>
      <c r="E46" s="4"/>
      <c r="F46" s="4"/>
    </row>
    <row r="47" spans="3:6" ht="16.5">
      <c r="C47" s="3"/>
      <c r="D47" s="4"/>
      <c r="E47" s="4"/>
      <c r="F47" s="4"/>
    </row>
    <row r="48" spans="3:6" ht="16.5">
      <c r="C48" s="3"/>
      <c r="D48" s="4"/>
      <c r="E48" s="4"/>
      <c r="F48" s="4"/>
    </row>
    <row r="49" spans="3:6" ht="16.5">
      <c r="C49" s="3"/>
      <c r="D49" s="4"/>
      <c r="E49" s="4"/>
      <c r="F49" s="4"/>
    </row>
    <row r="50" spans="3:6" ht="16.5">
      <c r="C50" s="3"/>
      <c r="D50" s="4"/>
      <c r="E50" s="4"/>
      <c r="F50" s="4"/>
    </row>
    <row r="51" spans="3:6" ht="16.5">
      <c r="C51" s="3"/>
      <c r="D51" s="4"/>
      <c r="E51" s="4"/>
      <c r="F51" s="4"/>
    </row>
    <row r="52" spans="3:6" ht="16.5">
      <c r="C52" s="3"/>
      <c r="D52" s="4"/>
      <c r="E52" s="4"/>
      <c r="F52" s="4"/>
    </row>
    <row r="53" spans="3:6" ht="16.5">
      <c r="C53" s="3"/>
      <c r="D53" s="4"/>
      <c r="E53" s="4"/>
      <c r="F53" s="4"/>
    </row>
    <row r="54" spans="3:6" ht="16.5">
      <c r="C54" s="3"/>
      <c r="D54" s="4"/>
      <c r="E54" s="4"/>
      <c r="F54" s="4"/>
    </row>
    <row r="55" spans="3:6" ht="16.5">
      <c r="C55" s="3"/>
      <c r="D55" s="4"/>
      <c r="E55" s="4"/>
      <c r="F55" s="4"/>
    </row>
    <row r="56" spans="3:6" ht="16.5">
      <c r="C56" s="3"/>
      <c r="D56" s="4"/>
      <c r="E56" s="4"/>
      <c r="F56" s="4"/>
    </row>
    <row r="57" spans="3:6" ht="16.5">
      <c r="C57" s="3"/>
      <c r="D57" s="4"/>
      <c r="E57" s="4"/>
      <c r="F57" s="4"/>
    </row>
    <row r="58" spans="3:6" ht="16.5">
      <c r="C58" s="3"/>
      <c r="D58" s="4"/>
      <c r="E58" s="4"/>
      <c r="F58" s="4"/>
    </row>
    <row r="59" spans="3:6" ht="16.5">
      <c r="C59" s="3"/>
      <c r="D59" s="4"/>
      <c r="E59" s="4"/>
      <c r="F59" s="4"/>
    </row>
    <row r="60" spans="3:6" ht="16.5">
      <c r="C60" s="3"/>
      <c r="D60" s="4"/>
      <c r="E60" s="4"/>
      <c r="F60" s="4"/>
    </row>
    <row r="61" spans="3:6" ht="16.5">
      <c r="C61" s="3"/>
      <c r="D61" s="4"/>
      <c r="E61" s="4"/>
      <c r="F61" s="4"/>
    </row>
    <row r="62" spans="3:6" ht="16.5">
      <c r="C62" s="3"/>
      <c r="D62" s="4"/>
      <c r="E62" s="4"/>
      <c r="F62" s="4"/>
    </row>
    <row r="63" spans="3:6" ht="16.5">
      <c r="C63" s="3"/>
      <c r="D63" s="4"/>
      <c r="E63" s="4"/>
      <c r="F63" s="4"/>
    </row>
    <row r="64" spans="3:6" ht="16.5">
      <c r="C64" s="3"/>
      <c r="D64" s="4"/>
      <c r="E64" s="4"/>
      <c r="F64" s="4"/>
    </row>
    <row r="65" spans="3:6" ht="16.5">
      <c r="C65" s="3"/>
      <c r="D65" s="4"/>
      <c r="E65" s="4"/>
      <c r="F65" s="4"/>
    </row>
    <row r="66" spans="3:6" ht="16.5">
      <c r="C66" s="3"/>
      <c r="D66" s="4"/>
      <c r="E66" s="4"/>
      <c r="F66" s="4"/>
    </row>
    <row r="67" spans="3:6" ht="16.5">
      <c r="C67" s="3"/>
      <c r="D67" s="4"/>
      <c r="E67" s="4"/>
      <c r="F67" s="4"/>
    </row>
    <row r="68" spans="3:6" ht="16.5">
      <c r="C68" s="3"/>
      <c r="D68" s="4"/>
      <c r="E68" s="4"/>
      <c r="F68" s="4"/>
    </row>
    <row r="69" spans="3:6" ht="16.5">
      <c r="C69" s="3"/>
      <c r="D69" s="4"/>
      <c r="E69" s="4"/>
      <c r="F69" s="4"/>
    </row>
    <row r="70" spans="3:6" ht="16.5">
      <c r="C70" s="3"/>
      <c r="D70" s="4"/>
      <c r="E70" s="4"/>
      <c r="F70" s="4"/>
    </row>
    <row r="71" spans="3:6" ht="16.5">
      <c r="C71" s="3"/>
      <c r="D71" s="4"/>
      <c r="E71" s="4"/>
      <c r="F71" s="4"/>
    </row>
    <row r="72" spans="3:6" ht="16.5">
      <c r="C72" s="3"/>
      <c r="D72" s="4"/>
      <c r="E72" s="4"/>
      <c r="F72" s="4"/>
    </row>
    <row r="73" spans="3:6" ht="16.5">
      <c r="C73" s="3"/>
      <c r="D73" s="4"/>
      <c r="E73" s="4"/>
      <c r="F73" s="4"/>
    </row>
    <row r="74" spans="3:6" ht="16.5">
      <c r="C74" s="3"/>
      <c r="D74" s="4"/>
      <c r="E74" s="4"/>
      <c r="F74" s="4"/>
    </row>
    <row r="75" spans="3:6" ht="16.5">
      <c r="C75" s="3"/>
      <c r="D75" s="4"/>
      <c r="E75" s="4"/>
      <c r="F75" s="4"/>
    </row>
    <row r="76" spans="3:6" ht="16.5">
      <c r="C76" s="3"/>
      <c r="D76" s="4"/>
      <c r="E76" s="4"/>
      <c r="F76" s="4"/>
    </row>
    <row r="77" spans="3:6" ht="16.5">
      <c r="C77" s="3"/>
      <c r="D77" s="4"/>
      <c r="E77" s="4"/>
      <c r="F77" s="4"/>
    </row>
    <row r="78" spans="3:6" ht="16.5">
      <c r="C78" s="3"/>
      <c r="D78" s="4"/>
      <c r="E78" s="4"/>
      <c r="F78" s="4"/>
    </row>
    <row r="79" spans="3:6" ht="16.5">
      <c r="C79" s="3"/>
      <c r="D79" s="4"/>
      <c r="E79" s="4"/>
      <c r="F79" s="4"/>
    </row>
    <row r="80" spans="3:6" ht="16.5">
      <c r="C80" s="3"/>
      <c r="D80" s="4"/>
      <c r="E80" s="4"/>
      <c r="F80" s="4"/>
    </row>
    <row r="81" spans="3:6" ht="16.5">
      <c r="C81" s="3"/>
      <c r="D81" s="4"/>
      <c r="E81" s="4"/>
      <c r="F81" s="4"/>
    </row>
    <row r="82" spans="3:6" ht="16.5">
      <c r="C82" s="3"/>
      <c r="D82" s="4"/>
      <c r="E82" s="4"/>
      <c r="F82" s="4"/>
    </row>
    <row r="83" spans="3:6" ht="16.5">
      <c r="C83" s="3"/>
      <c r="D83" s="4"/>
      <c r="E83" s="4"/>
      <c r="F83" s="4"/>
    </row>
    <row r="84" spans="3:6" ht="16.5">
      <c r="C84" s="3"/>
      <c r="D84" s="4"/>
      <c r="E84" s="4"/>
      <c r="F84" s="4"/>
    </row>
    <row r="85" spans="3:6" ht="16.5">
      <c r="C85" s="3"/>
      <c r="D85" s="4"/>
      <c r="E85" s="4"/>
      <c r="F85" s="4"/>
    </row>
    <row r="86" spans="3:6" ht="16.5">
      <c r="C86" s="3"/>
      <c r="D86" s="4"/>
      <c r="E86" s="4"/>
      <c r="F86" s="4"/>
    </row>
    <row r="87" spans="3:6" ht="16.5">
      <c r="C87" s="3"/>
      <c r="D87" s="4"/>
      <c r="E87" s="4"/>
      <c r="F87" s="4"/>
    </row>
    <row r="88" spans="3:6" ht="16.5">
      <c r="C88" s="3"/>
      <c r="D88" s="4"/>
      <c r="E88" s="4"/>
      <c r="F88" s="4"/>
    </row>
    <row r="89" spans="3:6" ht="16.5">
      <c r="C89" s="3"/>
      <c r="D89" s="4"/>
      <c r="E89" s="4"/>
      <c r="F89" s="4"/>
    </row>
    <row r="90" spans="3:6" ht="16.5">
      <c r="C90" s="3"/>
      <c r="D90" s="4"/>
      <c r="E90" s="4"/>
      <c r="F90" s="4"/>
    </row>
    <row r="91" spans="3:6" ht="16.5">
      <c r="C91" s="3"/>
      <c r="D91" s="4"/>
      <c r="E91" s="4"/>
      <c r="F91" s="4"/>
    </row>
    <row r="92" spans="3:6" ht="16.5">
      <c r="C92" s="3"/>
      <c r="D92" s="4"/>
      <c r="E92" s="4"/>
      <c r="F92" s="4"/>
    </row>
    <row r="93" spans="3:6" ht="16.5">
      <c r="C93" s="3"/>
      <c r="D93" s="4"/>
      <c r="E93" s="4"/>
      <c r="F93" s="4"/>
    </row>
    <row r="94" spans="3:6" ht="16.5">
      <c r="C94" s="3"/>
      <c r="D94" s="4"/>
      <c r="E94" s="4"/>
      <c r="F94" s="4"/>
    </row>
    <row r="95" spans="3:6" ht="16.5">
      <c r="C95" s="3"/>
      <c r="D95" s="4"/>
      <c r="E95" s="4"/>
      <c r="F95" s="4"/>
    </row>
    <row r="96" spans="3:6" ht="16.5">
      <c r="C96" s="3"/>
      <c r="D96" s="4"/>
      <c r="E96" s="4"/>
      <c r="F96" s="4"/>
    </row>
    <row r="97" spans="3:6" ht="16.5">
      <c r="C97" s="3"/>
      <c r="D97" s="4"/>
      <c r="E97" s="4"/>
      <c r="F97" s="4"/>
    </row>
    <row r="98" spans="3:6" ht="16.5">
      <c r="C98" s="3"/>
      <c r="D98" s="4"/>
      <c r="E98" s="4"/>
      <c r="F98" s="4"/>
    </row>
    <row r="99" spans="3:6" ht="16.5">
      <c r="C99" s="3"/>
      <c r="D99" s="4"/>
      <c r="E99" s="4"/>
      <c r="F99" s="4"/>
    </row>
    <row r="100" spans="3:6" ht="16.5">
      <c r="C100" s="3"/>
      <c r="D100" s="4"/>
      <c r="E100" s="4"/>
      <c r="F100" s="4"/>
    </row>
    <row r="101" spans="3:6" ht="16.5">
      <c r="C101" s="3"/>
      <c r="D101" s="4"/>
      <c r="E101" s="4"/>
      <c r="F101" s="4"/>
    </row>
    <row r="102" spans="3:6" ht="16.5">
      <c r="C102" s="3"/>
      <c r="D102" s="4"/>
      <c r="E102" s="4"/>
      <c r="F102" s="4"/>
    </row>
    <row r="103" spans="3:6" ht="16.5">
      <c r="C103" s="3"/>
      <c r="D103" s="4"/>
      <c r="E103" s="4"/>
      <c r="F103" s="4"/>
    </row>
    <row r="104" spans="3:6" ht="16.5">
      <c r="C104" s="3"/>
      <c r="D104" s="4"/>
      <c r="E104" s="4"/>
      <c r="F104" s="4"/>
    </row>
    <row r="105" spans="3:6" ht="16.5">
      <c r="C105" s="3"/>
      <c r="D105" s="4"/>
      <c r="E105" s="4"/>
      <c r="F105" s="4"/>
    </row>
    <row r="106" spans="3:6" ht="16.5">
      <c r="C106" s="3"/>
      <c r="D106" s="4"/>
      <c r="E106" s="4"/>
      <c r="F106" s="4"/>
    </row>
    <row r="107" spans="3:6" ht="16.5">
      <c r="C107" s="3"/>
      <c r="D107" s="4"/>
      <c r="E107" s="4"/>
      <c r="F107" s="4"/>
    </row>
    <row r="108" spans="3:6" ht="16.5">
      <c r="C108" s="3"/>
      <c r="D108" s="4"/>
      <c r="E108" s="4"/>
      <c r="F108" s="4"/>
    </row>
    <row r="109" spans="3:6" ht="16.5">
      <c r="C109" s="3"/>
      <c r="D109" s="4"/>
      <c r="E109" s="4"/>
      <c r="F109" s="4"/>
    </row>
    <row r="110" spans="3:6" ht="16.5">
      <c r="C110" s="3"/>
      <c r="D110" s="4"/>
      <c r="E110" s="4"/>
      <c r="F110" s="4"/>
    </row>
    <row r="111" spans="3:6" ht="16.5">
      <c r="C111" s="3"/>
      <c r="D111" s="4"/>
      <c r="E111" s="4"/>
      <c r="F111" s="4"/>
    </row>
    <row r="112" spans="3:6" ht="16.5">
      <c r="C112" s="3"/>
      <c r="D112" s="4"/>
      <c r="E112" s="4"/>
      <c r="F112" s="4"/>
    </row>
    <row r="113" spans="3:6" ht="16.5">
      <c r="C113" s="3"/>
      <c r="D113" s="4"/>
      <c r="E113" s="4"/>
      <c r="F113" s="4"/>
    </row>
    <row r="114" spans="3:6" ht="16.5">
      <c r="C114" s="3"/>
      <c r="D114" s="4"/>
      <c r="E114" s="4"/>
      <c r="F114" s="4"/>
    </row>
    <row r="115" spans="3:6" ht="16.5">
      <c r="C115" s="3"/>
      <c r="D115" s="4"/>
      <c r="E115" s="4"/>
      <c r="F115" s="4"/>
    </row>
    <row r="116" spans="3:6" ht="16.5">
      <c r="C116" s="3"/>
      <c r="D116" s="4"/>
      <c r="E116" s="4"/>
      <c r="F116" s="4"/>
    </row>
    <row r="117" spans="3:6" ht="16.5">
      <c r="C117" s="3"/>
      <c r="D117" s="4"/>
      <c r="E117" s="4"/>
      <c r="F117" s="4"/>
    </row>
    <row r="118" spans="3:6" ht="16.5">
      <c r="C118" s="3"/>
      <c r="D118" s="4"/>
      <c r="E118" s="4"/>
      <c r="F118" s="4"/>
    </row>
    <row r="119" spans="3:6" ht="16.5">
      <c r="C119" s="3"/>
      <c r="D119" s="4"/>
      <c r="E119" s="4"/>
      <c r="F119" s="4"/>
    </row>
    <row r="120" spans="3:6" ht="16.5">
      <c r="C120" s="3"/>
      <c r="D120" s="4"/>
      <c r="E120" s="4"/>
      <c r="F120" s="4"/>
    </row>
    <row r="121" spans="3:6" ht="16.5">
      <c r="C121" s="3"/>
      <c r="D121" s="4"/>
      <c r="E121" s="4"/>
      <c r="F121" s="4"/>
    </row>
    <row r="122" spans="3:6" ht="16.5">
      <c r="C122" s="3"/>
      <c r="D122" s="4"/>
      <c r="E122" s="4"/>
      <c r="F122" s="4"/>
    </row>
    <row r="123" spans="3:6" ht="16.5">
      <c r="C123" s="3"/>
      <c r="D123" s="4"/>
      <c r="E123" s="4"/>
      <c r="F123" s="4"/>
    </row>
    <row r="124" spans="3:6" ht="16.5">
      <c r="C124" s="3"/>
      <c r="D124" s="4"/>
      <c r="E124" s="4"/>
      <c r="F124" s="4"/>
    </row>
    <row r="125" spans="3:6" ht="16.5">
      <c r="C125" s="3"/>
      <c r="D125" s="4"/>
      <c r="E125" s="4"/>
      <c r="F125" s="4"/>
    </row>
    <row r="126" spans="3:6" ht="16.5">
      <c r="C126" s="3"/>
      <c r="D126" s="4"/>
      <c r="E126" s="4"/>
      <c r="F126" s="4"/>
    </row>
    <row r="127" spans="3:6" ht="16.5">
      <c r="C127" s="3"/>
      <c r="D127" s="4"/>
      <c r="E127" s="4"/>
      <c r="F127" s="4"/>
    </row>
    <row r="128" spans="3:6" ht="16.5">
      <c r="C128" s="3"/>
      <c r="D128" s="4"/>
      <c r="E128" s="4"/>
      <c r="F128" s="4"/>
    </row>
    <row r="129" spans="3:6" ht="16.5">
      <c r="C129" s="3"/>
      <c r="D129" s="4"/>
      <c r="E129" s="4"/>
      <c r="F129" s="4"/>
    </row>
    <row r="130" spans="3:6" ht="16.5">
      <c r="C130" s="3"/>
      <c r="D130" s="4"/>
      <c r="E130" s="4"/>
      <c r="F130" s="4"/>
    </row>
    <row r="131" spans="3:6" ht="16.5">
      <c r="C131" s="3"/>
      <c r="D131" s="4"/>
      <c r="E131" s="4"/>
      <c r="F131" s="4"/>
    </row>
    <row r="132" spans="3:6" ht="16.5">
      <c r="C132" s="3"/>
      <c r="D132" s="4"/>
      <c r="E132" s="4"/>
      <c r="F132" s="4"/>
    </row>
    <row r="133" spans="3:6" ht="16.5">
      <c r="C133" s="3"/>
      <c r="D133" s="4"/>
      <c r="E133" s="4"/>
      <c r="F133" s="4"/>
    </row>
    <row r="134" spans="3:6" ht="16.5">
      <c r="C134" s="3"/>
      <c r="D134" s="4"/>
      <c r="E134" s="4"/>
      <c r="F134" s="4"/>
    </row>
    <row r="135" spans="3:6" ht="16.5">
      <c r="C135" s="3"/>
      <c r="D135" s="4"/>
      <c r="E135" s="4"/>
      <c r="F135" s="4"/>
    </row>
    <row r="136" spans="3:6" ht="16.5">
      <c r="C136" s="3"/>
      <c r="D136" s="4"/>
      <c r="E136" s="4"/>
      <c r="F136" s="4"/>
    </row>
    <row r="137" spans="3:6" ht="16.5">
      <c r="C137" s="3"/>
      <c r="D137" s="4"/>
      <c r="E137" s="4"/>
      <c r="F137" s="4"/>
    </row>
    <row r="138" spans="3:6" ht="16.5">
      <c r="C138" s="3"/>
      <c r="D138" s="4"/>
      <c r="E138" s="4"/>
      <c r="F138" s="4"/>
    </row>
    <row r="139" spans="3:6" ht="16.5">
      <c r="C139" s="3"/>
      <c r="D139" s="4"/>
      <c r="E139" s="4"/>
      <c r="F139" s="4"/>
    </row>
    <row r="140" spans="3:6" ht="16.5">
      <c r="C140" s="3"/>
      <c r="D140" s="4"/>
      <c r="E140" s="4"/>
      <c r="F140" s="4"/>
    </row>
    <row r="141" spans="3:6" ht="16.5">
      <c r="C141" s="3"/>
      <c r="D141" s="4"/>
      <c r="E141" s="4"/>
      <c r="F141" s="4"/>
    </row>
    <row r="142" spans="3:6" ht="16.5">
      <c r="C142" s="3"/>
      <c r="D142" s="4"/>
      <c r="E142" s="4"/>
      <c r="F142" s="4"/>
    </row>
    <row r="143" spans="3:6" ht="16.5">
      <c r="C143" s="3"/>
      <c r="D143" s="4"/>
      <c r="E143" s="4"/>
      <c r="F143" s="4"/>
    </row>
    <row r="144" spans="3:6" ht="16.5">
      <c r="C144" s="3"/>
      <c r="D144" s="4"/>
      <c r="E144" s="4"/>
      <c r="F144" s="4"/>
    </row>
    <row r="145" spans="3:6" ht="16.5">
      <c r="C145" s="3"/>
      <c r="D145" s="4"/>
      <c r="E145" s="4"/>
      <c r="F145" s="4"/>
    </row>
    <row r="146" spans="3:6" ht="16.5">
      <c r="C146" s="3"/>
      <c r="D146" s="4"/>
      <c r="E146" s="4"/>
      <c r="F146" s="4"/>
    </row>
    <row r="147" spans="3:6" ht="16.5">
      <c r="C147" s="3"/>
      <c r="D147" s="4"/>
      <c r="E147" s="4"/>
      <c r="F147" s="4"/>
    </row>
    <row r="148" spans="3:6" ht="16.5">
      <c r="C148" s="3"/>
      <c r="D148" s="4"/>
      <c r="E148" s="4"/>
      <c r="F148" s="4"/>
    </row>
    <row r="149" spans="3:6" ht="16.5">
      <c r="C149" s="3"/>
      <c r="D149" s="4"/>
      <c r="E149" s="4"/>
      <c r="F149" s="4"/>
    </row>
    <row r="150" spans="3:6" ht="16.5">
      <c r="C150" s="3"/>
      <c r="D150" s="4"/>
      <c r="E150" s="4"/>
      <c r="F150" s="4"/>
    </row>
    <row r="151" spans="3:6" ht="16.5">
      <c r="C151" s="3"/>
      <c r="D151" s="4"/>
      <c r="E151" s="4"/>
      <c r="F151" s="4"/>
    </row>
    <row r="152" spans="3:6" ht="16.5">
      <c r="C152" s="3"/>
      <c r="D152" s="4"/>
      <c r="E152" s="4"/>
      <c r="F152" s="4"/>
    </row>
    <row r="153" spans="3:6" ht="16.5">
      <c r="C153" s="3"/>
      <c r="D153" s="4"/>
      <c r="E153" s="4"/>
      <c r="F153" s="4"/>
    </row>
    <row r="154" spans="3:6" ht="16.5">
      <c r="C154" s="3"/>
      <c r="D154" s="4"/>
      <c r="E154" s="4"/>
      <c r="F154" s="4"/>
    </row>
    <row r="155" spans="3:6" ht="16.5">
      <c r="C155" s="3"/>
      <c r="D155" s="4"/>
      <c r="E155" s="4"/>
      <c r="F155" s="4"/>
    </row>
    <row r="156" spans="3:6" ht="16.5">
      <c r="C156" s="3"/>
      <c r="D156" s="4"/>
      <c r="E156" s="4"/>
      <c r="F156" s="4"/>
    </row>
    <row r="157" spans="3:6" ht="16.5">
      <c r="C157" s="3"/>
      <c r="D157" s="4"/>
      <c r="E157" s="4"/>
      <c r="F157" s="4"/>
    </row>
    <row r="158" spans="3:6" ht="16.5">
      <c r="C158" s="3"/>
      <c r="D158" s="4"/>
      <c r="E158" s="4"/>
      <c r="F158" s="4"/>
    </row>
    <row r="159" spans="3:6" ht="16.5">
      <c r="C159" s="3"/>
      <c r="D159" s="4"/>
      <c r="E159" s="4"/>
      <c r="F159" s="4"/>
    </row>
    <row r="160" spans="3:6" ht="16.5">
      <c r="C160" s="3"/>
      <c r="D160" s="4"/>
      <c r="E160" s="4"/>
      <c r="F160" s="4"/>
    </row>
    <row r="161" spans="3:6" ht="16.5">
      <c r="C161" s="3"/>
      <c r="D161" s="4"/>
      <c r="E161" s="4"/>
      <c r="F161" s="4"/>
    </row>
    <row r="162" spans="3:6" ht="16.5">
      <c r="C162" s="3"/>
      <c r="D162" s="4"/>
      <c r="E162" s="4"/>
      <c r="F162" s="4"/>
    </row>
    <row r="163" spans="3:6" ht="16.5">
      <c r="C163" s="3"/>
      <c r="D163" s="4"/>
      <c r="E163" s="4"/>
      <c r="F163" s="4"/>
    </row>
    <row r="164" spans="3:6" ht="16.5">
      <c r="C164" s="3"/>
      <c r="D164" s="4"/>
      <c r="E164" s="4"/>
      <c r="F164" s="4"/>
    </row>
    <row r="165" spans="3:6" ht="16.5">
      <c r="C165" s="3"/>
      <c r="D165" s="4"/>
      <c r="E165" s="4"/>
      <c r="F165" s="4"/>
    </row>
    <row r="166" spans="3:6" ht="16.5">
      <c r="C166" s="3"/>
      <c r="D166" s="4"/>
      <c r="E166" s="4"/>
      <c r="F166" s="4"/>
    </row>
    <row r="167" spans="3:6" ht="16.5">
      <c r="C167" s="3"/>
      <c r="D167" s="4"/>
      <c r="E167" s="4"/>
      <c r="F167" s="4"/>
    </row>
    <row r="168" spans="3:6" ht="16.5">
      <c r="C168" s="3"/>
      <c r="D168" s="4"/>
      <c r="E168" s="4"/>
      <c r="F168" s="4"/>
    </row>
    <row r="169" spans="3:6" ht="16.5">
      <c r="C169" s="3"/>
      <c r="D169" s="4"/>
      <c r="E169" s="4"/>
      <c r="F169" s="4"/>
    </row>
    <row r="170" spans="3:6" ht="16.5">
      <c r="C170" s="3"/>
      <c r="D170" s="4"/>
      <c r="E170" s="4"/>
      <c r="F170" s="4"/>
    </row>
    <row r="171" spans="3:6" ht="16.5">
      <c r="C171" s="3"/>
      <c r="D171" s="4"/>
      <c r="E171" s="4"/>
      <c r="F171" s="4"/>
    </row>
    <row r="172" spans="3:6" ht="16.5">
      <c r="C172" s="3"/>
      <c r="D172" s="4"/>
      <c r="E172" s="4"/>
      <c r="F172" s="4"/>
    </row>
    <row r="173" spans="3:6" ht="16.5">
      <c r="C173" s="3"/>
      <c r="D173" s="4"/>
      <c r="E173" s="4"/>
      <c r="F173" s="4"/>
    </row>
    <row r="174" spans="3:6" ht="16.5">
      <c r="C174" s="3"/>
      <c r="D174" s="4"/>
      <c r="E174" s="4"/>
      <c r="F174" s="4"/>
    </row>
    <row r="175" spans="3:6" ht="16.5">
      <c r="C175" s="3"/>
      <c r="D175" s="4"/>
      <c r="E175" s="4"/>
      <c r="F175" s="4"/>
    </row>
    <row r="176" spans="3:6" ht="16.5">
      <c r="C176" s="3"/>
      <c r="D176" s="4"/>
      <c r="E176" s="4"/>
      <c r="F176" s="4"/>
    </row>
    <row r="177" spans="3:6" ht="16.5">
      <c r="C177" s="3"/>
      <c r="D177" s="4"/>
      <c r="E177" s="4"/>
      <c r="F177" s="4"/>
    </row>
    <row r="178" spans="3:6" ht="16.5">
      <c r="C178" s="3"/>
      <c r="D178" s="4"/>
      <c r="E178" s="4"/>
      <c r="F178" s="4"/>
    </row>
    <row r="179" spans="3:6" ht="16.5">
      <c r="C179" s="3"/>
      <c r="D179" s="4"/>
      <c r="E179" s="4"/>
      <c r="F179" s="4"/>
    </row>
    <row r="180" spans="3:6" ht="16.5">
      <c r="C180" s="3"/>
      <c r="D180" s="4"/>
      <c r="E180" s="4"/>
      <c r="F180" s="4"/>
    </row>
    <row r="181" spans="3:6" ht="16.5">
      <c r="C181" s="3"/>
      <c r="D181" s="4"/>
      <c r="E181" s="4"/>
      <c r="F181" s="4"/>
    </row>
    <row r="182" spans="3:6" ht="16.5">
      <c r="C182" s="3"/>
      <c r="D182" s="4"/>
      <c r="E182" s="4"/>
      <c r="F182" s="4"/>
    </row>
    <row r="183" spans="3:6" ht="16.5">
      <c r="C183" s="3"/>
      <c r="D183" s="4"/>
      <c r="E183" s="4"/>
      <c r="F183" s="4"/>
    </row>
    <row r="184" spans="3:6" ht="16.5">
      <c r="C184" s="3"/>
      <c r="D184" s="4"/>
      <c r="E184" s="4"/>
      <c r="F184" s="4"/>
    </row>
    <row r="185" spans="3:6" ht="16.5">
      <c r="C185" s="3"/>
      <c r="D185" s="4"/>
      <c r="E185" s="4"/>
      <c r="F185" s="4"/>
    </row>
    <row r="186" spans="3:6" ht="16.5">
      <c r="C186" s="3"/>
      <c r="D186" s="4"/>
      <c r="E186" s="4"/>
      <c r="F186" s="4"/>
    </row>
    <row r="187" spans="3:6" ht="16.5">
      <c r="C187" s="3"/>
      <c r="D187" s="4"/>
      <c r="E187" s="4"/>
      <c r="F187" s="4"/>
    </row>
    <row r="188" spans="3:6" ht="16.5">
      <c r="C188" s="3"/>
      <c r="D188" s="4"/>
      <c r="E188" s="4"/>
      <c r="F188" s="4"/>
    </row>
    <row r="189" spans="3:6" ht="16.5">
      <c r="C189" s="3"/>
      <c r="D189" s="4"/>
      <c r="E189" s="4"/>
      <c r="F189" s="4"/>
    </row>
    <row r="190" spans="3:6" ht="16.5">
      <c r="C190" s="3"/>
      <c r="D190" s="4"/>
      <c r="E190" s="4"/>
      <c r="F190" s="4"/>
    </row>
    <row r="191" spans="3:6" ht="16.5">
      <c r="C191" s="3"/>
      <c r="D191" s="4"/>
      <c r="E191" s="4"/>
      <c r="F191" s="4"/>
    </row>
    <row r="192" spans="3:6" ht="16.5">
      <c r="C192" s="3"/>
      <c r="D192" s="4"/>
      <c r="E192" s="4"/>
      <c r="F192" s="4"/>
    </row>
    <row r="193" spans="3:6" ht="16.5">
      <c r="C193" s="3"/>
      <c r="D193" s="4"/>
      <c r="E193" s="4"/>
      <c r="F193" s="4"/>
    </row>
    <row r="194" spans="3:6" ht="16.5">
      <c r="C194" s="3"/>
      <c r="D194" s="4"/>
      <c r="E194" s="4"/>
      <c r="F194" s="4"/>
    </row>
    <row r="195" spans="3:6" ht="16.5">
      <c r="C195" s="3"/>
      <c r="D195" s="4"/>
      <c r="E195" s="4"/>
      <c r="F195" s="4"/>
    </row>
    <row r="196" spans="3:6" ht="16.5">
      <c r="C196" s="3"/>
      <c r="D196" s="4"/>
      <c r="E196" s="4"/>
      <c r="F196" s="4"/>
    </row>
    <row r="197" spans="3:6" ht="16.5">
      <c r="C197" s="3"/>
      <c r="D197" s="4"/>
      <c r="E197" s="4"/>
      <c r="F197" s="4"/>
    </row>
    <row r="198" spans="3:6" ht="16.5">
      <c r="C198" s="3"/>
      <c r="D198" s="4"/>
      <c r="E198" s="4"/>
      <c r="F198" s="4"/>
    </row>
    <row r="199" spans="3:6" ht="16.5">
      <c r="C199" s="3"/>
      <c r="D199" s="4"/>
      <c r="E199" s="4"/>
      <c r="F199" s="4"/>
    </row>
    <row r="200" spans="3:6" ht="16.5">
      <c r="C200" s="3"/>
      <c r="D200" s="4"/>
      <c r="E200" s="4"/>
      <c r="F200" s="4"/>
    </row>
    <row r="201" spans="3:6" ht="16.5">
      <c r="C201" s="3"/>
      <c r="D201" s="4"/>
      <c r="E201" s="4"/>
      <c r="F201" s="4"/>
    </row>
    <row r="202" spans="3:6" ht="16.5">
      <c r="C202" s="3"/>
      <c r="D202" s="4"/>
      <c r="E202" s="4"/>
      <c r="F202" s="4"/>
    </row>
    <row r="203" spans="3:6" ht="16.5">
      <c r="C203" s="3"/>
      <c r="D203" s="4"/>
      <c r="E203" s="4"/>
      <c r="F203" s="4"/>
    </row>
    <row r="204" spans="3:6" ht="16.5">
      <c r="C204" s="3"/>
      <c r="D204" s="4"/>
      <c r="E204" s="4"/>
      <c r="F204" s="4"/>
    </row>
    <row r="205" spans="3:6" ht="16.5">
      <c r="C205" s="3"/>
      <c r="D205" s="4"/>
      <c r="E205" s="4"/>
      <c r="F205" s="4"/>
    </row>
    <row r="206" spans="3:6" ht="16.5">
      <c r="C206" s="3"/>
      <c r="D206" s="4"/>
      <c r="E206" s="4"/>
      <c r="F206" s="4"/>
    </row>
    <row r="207" spans="3:6" ht="16.5">
      <c r="C207" s="3"/>
      <c r="D207" s="4"/>
      <c r="E207" s="4"/>
      <c r="F207" s="4"/>
    </row>
    <row r="208" spans="3:6" ht="16.5">
      <c r="C208" s="3"/>
      <c r="D208" s="4"/>
      <c r="E208" s="4"/>
      <c r="F208" s="4"/>
    </row>
    <row r="209" spans="3:6" ht="16.5">
      <c r="C209" s="3"/>
      <c r="D209" s="4"/>
      <c r="E209" s="4"/>
      <c r="F209" s="4"/>
    </row>
    <row r="210" spans="3:6" ht="16.5">
      <c r="C210" s="3"/>
      <c r="D210" s="4"/>
      <c r="E210" s="4"/>
      <c r="F210" s="4"/>
    </row>
    <row r="211" spans="3:6" ht="16.5">
      <c r="C211" s="3"/>
      <c r="D211" s="4"/>
      <c r="E211" s="4"/>
      <c r="F211" s="4"/>
    </row>
    <row r="212" spans="3:6" ht="16.5">
      <c r="C212" s="3"/>
      <c r="D212" s="4"/>
      <c r="E212" s="4"/>
      <c r="F212" s="4"/>
    </row>
    <row r="213" spans="3:6" ht="16.5">
      <c r="C213" s="3"/>
      <c r="D213" s="4"/>
      <c r="E213" s="4"/>
      <c r="F213" s="4"/>
    </row>
    <row r="214" spans="3:6" ht="16.5">
      <c r="C214" s="3"/>
      <c r="D214" s="4"/>
      <c r="E214" s="4"/>
      <c r="F214" s="4"/>
    </row>
    <row r="215" spans="3:6" ht="16.5">
      <c r="C215" s="3"/>
      <c r="D215" s="4"/>
      <c r="E215" s="4"/>
      <c r="F215" s="4"/>
    </row>
    <row r="216" spans="3:6" ht="16.5">
      <c r="C216" s="3"/>
      <c r="D216" s="4"/>
      <c r="E216" s="4"/>
      <c r="F216" s="4"/>
    </row>
    <row r="217" spans="3:6" ht="16.5">
      <c r="C217" s="3"/>
      <c r="D217" s="4"/>
      <c r="E217" s="4"/>
      <c r="F217" s="4"/>
    </row>
    <row r="218" spans="3:6" ht="16.5">
      <c r="C218" s="3"/>
      <c r="D218" s="4"/>
      <c r="E218" s="4"/>
      <c r="F218" s="4"/>
    </row>
    <row r="219" spans="3:6" ht="16.5">
      <c r="C219" s="3"/>
      <c r="D219" s="4"/>
      <c r="E219" s="4"/>
      <c r="F219" s="4"/>
    </row>
    <row r="220" spans="3:6" ht="16.5">
      <c r="C220" s="3"/>
      <c r="D220" s="4"/>
      <c r="E220" s="4"/>
      <c r="F220" s="4"/>
    </row>
    <row r="221" spans="3:6" ht="16.5">
      <c r="C221" s="3"/>
      <c r="D221" s="4"/>
      <c r="E221" s="4"/>
      <c r="F221" s="4"/>
    </row>
    <row r="222" spans="3:6" ht="16.5">
      <c r="C222" s="3"/>
      <c r="D222" s="4"/>
      <c r="E222" s="4"/>
      <c r="F222" s="4"/>
    </row>
    <row r="223" spans="3:6" ht="16.5">
      <c r="C223" s="3"/>
      <c r="D223" s="4"/>
      <c r="E223" s="4"/>
      <c r="F223" s="4"/>
    </row>
    <row r="224" spans="3:6" ht="16.5">
      <c r="C224" s="3"/>
      <c r="D224" s="4"/>
      <c r="E224" s="4"/>
      <c r="F224" s="4"/>
    </row>
    <row r="225" spans="3:6" ht="16.5">
      <c r="C225" s="3"/>
      <c r="D225" s="4"/>
      <c r="E225" s="4"/>
      <c r="F225" s="4"/>
    </row>
    <row r="226" spans="3:6" ht="16.5">
      <c r="C226" s="3"/>
      <c r="D226" s="4"/>
      <c r="E226" s="4"/>
      <c r="F226" s="4"/>
    </row>
    <row r="227" spans="3:6" ht="16.5">
      <c r="C227" s="3"/>
      <c r="D227" s="4"/>
      <c r="E227" s="4"/>
      <c r="F227" s="4"/>
    </row>
    <row r="228" spans="3:6" ht="16.5">
      <c r="C228" s="3"/>
      <c r="D228" s="4"/>
      <c r="E228" s="4"/>
      <c r="F228" s="4"/>
    </row>
    <row r="229" spans="3:6" ht="16.5">
      <c r="C229" s="3"/>
      <c r="D229" s="4"/>
      <c r="E229" s="4"/>
      <c r="F229" s="4"/>
    </row>
    <row r="230" spans="3:6" ht="16.5">
      <c r="C230" s="3"/>
      <c r="D230" s="4"/>
      <c r="E230" s="4"/>
      <c r="F230" s="4"/>
    </row>
    <row r="231" spans="3:6" ht="16.5">
      <c r="C231" s="3"/>
      <c r="D231" s="4"/>
      <c r="E231" s="4"/>
      <c r="F231" s="4"/>
    </row>
    <row r="232" spans="3:6" ht="16.5">
      <c r="C232" s="3"/>
      <c r="D232" s="4"/>
      <c r="E232" s="4"/>
      <c r="F232" s="4"/>
    </row>
    <row r="233" spans="3:6" ht="16.5">
      <c r="C233" s="3"/>
      <c r="D233" s="4"/>
      <c r="E233" s="4"/>
      <c r="F233" s="4"/>
    </row>
    <row r="234" spans="3:6" ht="16.5">
      <c r="C234" s="3"/>
      <c r="D234" s="4"/>
      <c r="E234" s="4"/>
      <c r="F234" s="4"/>
    </row>
    <row r="235" spans="3:6" ht="16.5">
      <c r="C235" s="3"/>
      <c r="D235" s="4"/>
      <c r="E235" s="4"/>
      <c r="F235" s="4"/>
    </row>
    <row r="236" spans="3:6" ht="16.5">
      <c r="C236" s="3"/>
      <c r="D236" s="4"/>
      <c r="E236" s="4"/>
      <c r="F236" s="4"/>
    </row>
    <row r="237" spans="3:6" ht="16.5">
      <c r="C237" s="3"/>
      <c r="D237" s="4"/>
      <c r="E237" s="4"/>
      <c r="F237" s="4"/>
    </row>
    <row r="238" spans="3:6" ht="16.5">
      <c r="C238" s="3"/>
      <c r="D238" s="4"/>
      <c r="E238" s="4"/>
      <c r="F238" s="4"/>
    </row>
    <row r="239" spans="3:6" ht="16.5">
      <c r="C239" s="3"/>
      <c r="D239" s="4"/>
      <c r="E239" s="4"/>
      <c r="F239" s="4"/>
    </row>
    <row r="240" spans="3:6" ht="16.5">
      <c r="C240" s="3"/>
      <c r="D240" s="4"/>
      <c r="E240" s="4"/>
      <c r="F240" s="4"/>
    </row>
    <row r="241" spans="3:6" ht="16.5">
      <c r="C241" s="3"/>
      <c r="D241" s="4"/>
      <c r="E241" s="4"/>
      <c r="F241" s="4"/>
    </row>
    <row r="242" spans="3:6" ht="16.5">
      <c r="C242" s="3"/>
      <c r="D242" s="4"/>
      <c r="E242" s="4"/>
      <c r="F242" s="4"/>
    </row>
    <row r="243" spans="3:6" ht="16.5">
      <c r="C243" s="3"/>
      <c r="D243" s="4"/>
      <c r="E243" s="4"/>
      <c r="F243" s="4"/>
    </row>
    <row r="244" spans="3:6" ht="16.5">
      <c r="C244" s="3"/>
      <c r="D244" s="4"/>
      <c r="E244" s="4"/>
      <c r="F244" s="4"/>
    </row>
    <row r="245" spans="3:6" ht="16.5">
      <c r="C245" s="3"/>
      <c r="D245" s="4"/>
      <c r="E245" s="4"/>
      <c r="F245" s="4"/>
    </row>
    <row r="246" spans="3:6" ht="16.5">
      <c r="C246" s="3"/>
      <c r="D246" s="4"/>
      <c r="E246" s="4"/>
      <c r="F246" s="4"/>
    </row>
    <row r="247" spans="3:6" ht="16.5">
      <c r="C247" s="3"/>
      <c r="D247" s="4"/>
      <c r="E247" s="4"/>
      <c r="F247" s="4"/>
    </row>
    <row r="248" spans="3:6" ht="16.5">
      <c r="C248" s="3"/>
      <c r="D248" s="4"/>
      <c r="E248" s="4"/>
      <c r="F248" s="4"/>
    </row>
    <row r="249" spans="3:6" ht="16.5">
      <c r="C249" s="3"/>
      <c r="D249" s="4"/>
      <c r="E249" s="4"/>
      <c r="F249" s="4"/>
    </row>
    <row r="250" spans="3:6" ht="16.5">
      <c r="C250" s="3"/>
      <c r="D250" s="4"/>
      <c r="E250" s="4"/>
      <c r="F250" s="4"/>
    </row>
    <row r="251" spans="3:6" ht="16.5">
      <c r="C251" s="3"/>
      <c r="D251" s="4"/>
      <c r="E251" s="4"/>
      <c r="F251" s="4"/>
    </row>
    <row r="252" spans="3:6" ht="16.5">
      <c r="C252" s="3"/>
      <c r="D252" s="4"/>
      <c r="E252" s="4"/>
      <c r="F252" s="4"/>
    </row>
    <row r="253" spans="3:6" ht="16.5">
      <c r="C253" s="3"/>
      <c r="D253" s="4"/>
      <c r="E253" s="4"/>
      <c r="F253" s="4"/>
    </row>
    <row r="254" spans="3:6" ht="16.5">
      <c r="C254" s="3"/>
      <c r="D254" s="4"/>
      <c r="E254" s="4"/>
      <c r="F254" s="4"/>
    </row>
    <row r="255" spans="3:6" ht="16.5">
      <c r="C255" s="3"/>
      <c r="D255" s="4"/>
      <c r="E255" s="4"/>
      <c r="F255" s="4"/>
    </row>
    <row r="256" spans="3:6" ht="16.5">
      <c r="C256" s="3"/>
      <c r="D256" s="4"/>
      <c r="E256" s="4"/>
      <c r="F256" s="4"/>
    </row>
    <row r="257" spans="3:6" ht="16.5">
      <c r="C257" s="3"/>
      <c r="D257" s="4"/>
      <c r="E257" s="4"/>
      <c r="F257" s="4"/>
    </row>
    <row r="258" spans="3:6" ht="16.5">
      <c r="C258" s="3"/>
      <c r="D258" s="4"/>
      <c r="E258" s="4"/>
      <c r="F258" s="4"/>
    </row>
    <row r="259" spans="3:6" ht="16.5">
      <c r="C259" s="3"/>
      <c r="D259" s="4"/>
      <c r="E259" s="4"/>
      <c r="F259" s="4"/>
    </row>
    <row r="260" spans="3:6" ht="16.5">
      <c r="C260" s="3"/>
      <c r="D260" s="4"/>
      <c r="E260" s="4"/>
      <c r="F260" s="4"/>
    </row>
    <row r="261" spans="3:6" ht="16.5">
      <c r="C261" s="3"/>
      <c r="D261" s="4"/>
      <c r="E261" s="4"/>
      <c r="F261" s="4"/>
    </row>
    <row r="262" spans="3:6" ht="16.5">
      <c r="C262" s="3"/>
      <c r="D262" s="4"/>
      <c r="E262" s="4"/>
      <c r="F262" s="4"/>
    </row>
    <row r="263" spans="3:6" ht="16.5">
      <c r="C263" s="3"/>
      <c r="D263" s="4"/>
      <c r="E263" s="4"/>
      <c r="F263" s="4"/>
    </row>
    <row r="264" spans="3:6" ht="16.5">
      <c r="C264" s="3"/>
      <c r="D264" s="4"/>
      <c r="E264" s="4"/>
      <c r="F264" s="4"/>
    </row>
    <row r="265" spans="3:6" ht="16.5">
      <c r="C265" s="3"/>
      <c r="D265" s="4"/>
      <c r="E265" s="4"/>
      <c r="F265" s="4"/>
    </row>
    <row r="266" spans="3:6" ht="16.5">
      <c r="C266" s="3"/>
      <c r="D266" s="4"/>
      <c r="E266" s="4"/>
      <c r="F266" s="4"/>
    </row>
    <row r="267" spans="3:6" ht="16.5">
      <c r="C267" s="3"/>
      <c r="D267" s="4"/>
      <c r="E267" s="4"/>
      <c r="F267" s="4"/>
    </row>
    <row r="268" spans="3:6" ht="16.5">
      <c r="C268" s="3"/>
      <c r="D268" s="4"/>
      <c r="E268" s="4"/>
      <c r="F268" s="4"/>
    </row>
    <row r="269" spans="3:6" ht="16.5">
      <c r="C269" s="3"/>
      <c r="D269" s="4"/>
      <c r="E269" s="4"/>
      <c r="F269" s="4"/>
    </row>
    <row r="270" spans="3:6" ht="16.5">
      <c r="C270" s="3"/>
      <c r="D270" s="4"/>
      <c r="E270" s="4"/>
      <c r="F270" s="4"/>
    </row>
    <row r="271" spans="3:6" ht="16.5">
      <c r="C271" s="3"/>
      <c r="D271" s="4"/>
      <c r="E271" s="4"/>
      <c r="F271" s="4"/>
    </row>
    <row r="272" spans="3:6" ht="16.5">
      <c r="C272" s="3"/>
      <c r="D272" s="4"/>
      <c r="E272" s="4"/>
      <c r="F272" s="4"/>
    </row>
    <row r="273" spans="3:6" ht="16.5">
      <c r="C273" s="3"/>
      <c r="D273" s="4"/>
      <c r="E273" s="4"/>
      <c r="F273" s="4"/>
    </row>
    <row r="274" spans="3:6" ht="16.5">
      <c r="C274" s="3"/>
      <c r="D274" s="4"/>
      <c r="E274" s="4"/>
      <c r="F274" s="4"/>
    </row>
    <row r="275" spans="3:6" ht="16.5">
      <c r="C275" s="3"/>
      <c r="D275" s="4"/>
      <c r="E275" s="4"/>
      <c r="F275" s="4"/>
    </row>
    <row r="276" spans="3:6" ht="16.5">
      <c r="C276" s="3"/>
      <c r="D276" s="4"/>
      <c r="E276" s="4"/>
      <c r="F276" s="4"/>
    </row>
    <row r="277" spans="3:6" ht="16.5">
      <c r="C277" s="3"/>
      <c r="D277" s="4"/>
      <c r="E277" s="4"/>
      <c r="F277" s="4"/>
    </row>
    <row r="278" spans="3:6" ht="16.5">
      <c r="C278" s="3"/>
      <c r="D278" s="4"/>
      <c r="E278" s="4"/>
      <c r="F278" s="4"/>
    </row>
    <row r="279" spans="3:6" ht="16.5">
      <c r="C279" s="3"/>
      <c r="D279" s="4"/>
      <c r="E279" s="4"/>
      <c r="F279" s="4"/>
    </row>
    <row r="280" spans="3:6" ht="16.5">
      <c r="C280" s="3"/>
      <c r="D280" s="4"/>
      <c r="E280" s="4"/>
      <c r="F280" s="4"/>
    </row>
    <row r="281" spans="3:6" ht="16.5">
      <c r="C281" s="3"/>
      <c r="D281" s="4"/>
      <c r="E281" s="4"/>
      <c r="F281" s="4"/>
    </row>
    <row r="282" spans="3:6" ht="16.5">
      <c r="C282" s="3"/>
      <c r="D282" s="4"/>
      <c r="E282" s="4"/>
      <c r="F282" s="4"/>
    </row>
    <row r="283" spans="3:6" ht="16.5">
      <c r="C283" s="3"/>
      <c r="D283" s="4"/>
      <c r="E283" s="4"/>
      <c r="F283" s="4"/>
    </row>
    <row r="284" spans="3:6" ht="16.5">
      <c r="C284" s="3"/>
      <c r="D284" s="4"/>
      <c r="E284" s="4"/>
      <c r="F284" s="4"/>
    </row>
    <row r="285" spans="3:6" ht="16.5">
      <c r="C285" s="3"/>
      <c r="D285" s="4"/>
      <c r="E285" s="4"/>
      <c r="F285" s="4"/>
    </row>
    <row r="286" spans="3:6" ht="16.5">
      <c r="C286" s="3"/>
      <c r="D286" s="4"/>
      <c r="E286" s="4"/>
      <c r="F286" s="4"/>
    </row>
    <row r="287" spans="3:6" ht="16.5">
      <c r="C287" s="3"/>
      <c r="D287" s="4"/>
      <c r="E287" s="4"/>
      <c r="F287" s="4"/>
    </row>
    <row r="288" spans="3:6" ht="16.5">
      <c r="C288" s="3"/>
      <c r="D288" s="4"/>
      <c r="E288" s="4"/>
      <c r="F288" s="4"/>
    </row>
    <row r="289" spans="3:6" ht="16.5">
      <c r="C289" s="3"/>
      <c r="D289" s="4"/>
      <c r="E289" s="4"/>
      <c r="F289" s="4"/>
    </row>
    <row r="290" spans="3:6" ht="16.5">
      <c r="C290" s="3"/>
      <c r="D290" s="4"/>
      <c r="E290" s="4"/>
      <c r="F290" s="4"/>
    </row>
    <row r="291" spans="3:6" ht="16.5">
      <c r="C291" s="3"/>
      <c r="D291" s="4"/>
      <c r="E291" s="4"/>
      <c r="F291" s="4"/>
    </row>
    <row r="292" spans="3:6" ht="16.5">
      <c r="C292" s="3"/>
      <c r="D292" s="4"/>
      <c r="E292" s="4"/>
      <c r="F292" s="4"/>
    </row>
    <row r="293" spans="3:6" ht="16.5">
      <c r="C293" s="3"/>
      <c r="D293" s="4"/>
      <c r="E293" s="4"/>
      <c r="F293" s="4"/>
    </row>
    <row r="294" spans="3:6" ht="16.5">
      <c r="C294" s="3"/>
      <c r="D294" s="4"/>
      <c r="E294" s="4"/>
      <c r="F294" s="4"/>
    </row>
    <row r="295" spans="3:6" ht="16.5">
      <c r="C295" s="3"/>
      <c r="D295" s="4"/>
      <c r="E295" s="4"/>
      <c r="F295" s="4"/>
    </row>
    <row r="296" spans="3:6" ht="16.5">
      <c r="C296" s="3"/>
      <c r="D296" s="4"/>
      <c r="E296" s="4"/>
      <c r="F296" s="4"/>
    </row>
    <row r="297" spans="3:6" ht="16.5">
      <c r="C297" s="3"/>
      <c r="D297" s="4"/>
      <c r="E297" s="4"/>
      <c r="F297" s="4"/>
    </row>
    <row r="298" spans="3:6" ht="16.5">
      <c r="C298" s="3"/>
      <c r="D298" s="4"/>
      <c r="E298" s="4"/>
      <c r="F298" s="4"/>
    </row>
    <row r="299" spans="3:6" ht="16.5">
      <c r="C299" s="3"/>
      <c r="D299" s="4"/>
      <c r="E299" s="4"/>
      <c r="F299" s="4"/>
    </row>
    <row r="300" spans="3:6" ht="16.5">
      <c r="C300" s="3"/>
      <c r="D300" s="4"/>
      <c r="E300" s="4"/>
      <c r="F300" s="4"/>
    </row>
    <row r="301" spans="3:6" ht="16.5">
      <c r="C301" s="3"/>
      <c r="D301" s="4"/>
      <c r="E301" s="4"/>
      <c r="F301" s="4"/>
    </row>
    <row r="302" spans="3:6" ht="16.5">
      <c r="C302" s="3"/>
      <c r="D302" s="4"/>
      <c r="E302" s="4"/>
      <c r="F302" s="4"/>
    </row>
    <row r="303" spans="3:6" ht="16.5">
      <c r="C303" s="3"/>
      <c r="D303" s="4"/>
      <c r="E303" s="4"/>
      <c r="F303" s="4"/>
    </row>
    <row r="304" spans="3:6" ht="16.5">
      <c r="C304" s="3"/>
      <c r="D304" s="4"/>
      <c r="E304" s="4"/>
      <c r="F304" s="4"/>
    </row>
    <row r="305" spans="3:6" ht="16.5">
      <c r="C305" s="3"/>
      <c r="D305" s="4"/>
      <c r="E305" s="4"/>
      <c r="F305" s="4"/>
    </row>
    <row r="306" spans="3:6" ht="16.5">
      <c r="C306" s="3"/>
      <c r="D306" s="4"/>
      <c r="E306" s="4"/>
      <c r="F306" s="4"/>
    </row>
    <row r="307" spans="3:6" ht="16.5">
      <c r="C307" s="3"/>
      <c r="D307" s="4"/>
      <c r="E307" s="4"/>
      <c r="F307" s="4"/>
    </row>
    <row r="308" spans="3:6" ht="16.5">
      <c r="C308" s="3"/>
      <c r="D308" s="4"/>
      <c r="E308" s="4"/>
      <c r="F308" s="4"/>
    </row>
    <row r="309" spans="3:6" ht="16.5">
      <c r="C309" s="3"/>
      <c r="D309" s="4"/>
      <c r="E309" s="4"/>
      <c r="F309" s="4"/>
    </row>
    <row r="310" spans="3:6" ht="16.5">
      <c r="C310" s="3"/>
      <c r="D310" s="4"/>
      <c r="E310" s="4"/>
      <c r="F310" s="4"/>
    </row>
    <row r="311" spans="3:6" ht="16.5">
      <c r="C311" s="3"/>
      <c r="D311" s="4"/>
      <c r="E311" s="4"/>
      <c r="F311" s="4"/>
    </row>
    <row r="312" spans="3:6" ht="16.5">
      <c r="C312" s="3"/>
      <c r="D312" s="4"/>
      <c r="E312" s="4"/>
      <c r="F312" s="4"/>
    </row>
    <row r="313" spans="3:6" ht="16.5">
      <c r="C313" s="3"/>
      <c r="D313" s="4"/>
      <c r="E313" s="4"/>
      <c r="F313" s="4"/>
    </row>
    <row r="314" spans="3:6" ht="16.5">
      <c r="C314" s="3"/>
      <c r="D314" s="4"/>
      <c r="E314" s="4"/>
      <c r="F314" s="4"/>
    </row>
    <row r="315" spans="3:6" ht="16.5">
      <c r="C315" s="3"/>
      <c r="D315" s="4"/>
      <c r="E315" s="4"/>
      <c r="F315" s="4"/>
    </row>
    <row r="316" spans="3:6" ht="16.5">
      <c r="C316" s="3"/>
      <c r="D316" s="4"/>
      <c r="E316" s="4"/>
      <c r="F316" s="4"/>
    </row>
    <row r="317" spans="3:6" ht="16.5">
      <c r="C317" s="3"/>
      <c r="D317" s="4"/>
      <c r="E317" s="4"/>
      <c r="F317" s="4"/>
    </row>
    <row r="318" spans="3:6" ht="16.5">
      <c r="C318" s="3"/>
      <c r="D318" s="4"/>
      <c r="E318" s="4"/>
      <c r="F318" s="4"/>
    </row>
    <row r="319" spans="3:6" ht="16.5">
      <c r="C319" s="3"/>
      <c r="D319" s="4"/>
      <c r="E319" s="4"/>
      <c r="F319" s="4"/>
    </row>
    <row r="320" spans="3:6" ht="16.5">
      <c r="C320" s="3"/>
      <c r="D320" s="4"/>
      <c r="E320" s="4"/>
      <c r="F320" s="4"/>
    </row>
    <row r="321" spans="3:6" ht="16.5">
      <c r="C321" s="3"/>
      <c r="D321" s="4"/>
      <c r="E321" s="4"/>
      <c r="F321" s="4"/>
    </row>
    <row r="322" spans="3:6" ht="16.5">
      <c r="C322" s="3"/>
      <c r="D322" s="4"/>
      <c r="E322" s="4"/>
      <c r="F322" s="4"/>
    </row>
    <row r="323" spans="3:6" ht="16.5">
      <c r="C323" s="3"/>
      <c r="D323" s="4"/>
      <c r="E323" s="4"/>
      <c r="F323" s="4"/>
    </row>
    <row r="324" spans="3:6" ht="16.5">
      <c r="C324" s="3"/>
      <c r="D324" s="4"/>
      <c r="E324" s="4"/>
      <c r="F324" s="4"/>
    </row>
    <row r="325" spans="3:6" ht="16.5">
      <c r="C325" s="3"/>
      <c r="D325" s="4"/>
      <c r="E325" s="4"/>
      <c r="F325" s="4"/>
    </row>
    <row r="326" spans="3:6" ht="16.5">
      <c r="C326" s="3"/>
      <c r="D326" s="4"/>
      <c r="E326" s="4"/>
      <c r="F326" s="4"/>
    </row>
    <row r="327" spans="3:6" ht="16.5">
      <c r="C327" s="3"/>
      <c r="D327" s="4"/>
      <c r="E327" s="4"/>
      <c r="F327" s="4"/>
    </row>
    <row r="328" spans="3:6" ht="16.5">
      <c r="C328" s="3"/>
      <c r="D328" s="4"/>
      <c r="E328" s="4"/>
      <c r="F328" s="4"/>
    </row>
    <row r="329" spans="3:6" ht="16.5">
      <c r="C329" s="3"/>
      <c r="D329" s="4"/>
      <c r="E329" s="4"/>
      <c r="F329" s="4"/>
    </row>
    <row r="330" spans="3:6" ht="16.5">
      <c r="C330" s="3"/>
      <c r="D330" s="4"/>
      <c r="E330" s="4"/>
      <c r="F330" s="4"/>
    </row>
    <row r="331" spans="3:6" ht="16.5">
      <c r="C331" s="3"/>
      <c r="D331" s="4"/>
      <c r="E331" s="4"/>
      <c r="F331" s="4"/>
    </row>
    <row r="332" spans="3:6" ht="16.5">
      <c r="C332" s="3"/>
      <c r="D332" s="4"/>
      <c r="E332" s="4"/>
      <c r="F332" s="4"/>
    </row>
    <row r="333" spans="3:6" ht="16.5">
      <c r="C333" s="3"/>
      <c r="D333" s="4"/>
      <c r="E333" s="4"/>
      <c r="F333" s="4"/>
    </row>
    <row r="334" spans="3:6" ht="16.5">
      <c r="C334" s="3"/>
      <c r="D334" s="4"/>
      <c r="E334" s="4"/>
      <c r="F334" s="4"/>
    </row>
    <row r="335" spans="3:6" ht="16.5">
      <c r="C335" s="3"/>
      <c r="D335" s="4"/>
      <c r="E335" s="4"/>
      <c r="F335" s="4"/>
    </row>
    <row r="336" spans="3:6" ht="16.5">
      <c r="C336" s="3"/>
      <c r="D336" s="4"/>
      <c r="E336" s="4"/>
      <c r="F336" s="4"/>
    </row>
    <row r="337" spans="3:6" ht="16.5">
      <c r="C337" s="3"/>
      <c r="D337" s="4"/>
      <c r="E337" s="4"/>
      <c r="F337" s="4"/>
    </row>
    <row r="338" spans="3:6" ht="16.5">
      <c r="C338" s="3"/>
      <c r="D338" s="4"/>
      <c r="E338" s="4"/>
      <c r="F338" s="4"/>
    </row>
    <row r="339" spans="3:6" ht="16.5">
      <c r="C339" s="3"/>
      <c r="D339" s="4"/>
      <c r="E339" s="4"/>
      <c r="F339" s="4"/>
    </row>
    <row r="340" spans="3:6" ht="16.5">
      <c r="C340" s="3"/>
      <c r="D340" s="4"/>
      <c r="E340" s="4"/>
      <c r="F340" s="4"/>
    </row>
    <row r="341" spans="3:6" ht="16.5">
      <c r="C341" s="3"/>
      <c r="D341" s="4"/>
      <c r="E341" s="4"/>
      <c r="F341" s="4"/>
    </row>
    <row r="342" spans="3:6" ht="16.5">
      <c r="C342" s="3"/>
      <c r="D342" s="4"/>
      <c r="E342" s="4"/>
      <c r="F342" s="4"/>
    </row>
    <row r="343" spans="3:6" ht="16.5">
      <c r="C343" s="3"/>
      <c r="D343" s="4"/>
      <c r="E343" s="4"/>
      <c r="F343" s="4"/>
    </row>
    <row r="344" spans="3:6" ht="16.5">
      <c r="C344" s="3"/>
      <c r="D344" s="4"/>
      <c r="E344" s="4"/>
      <c r="F344" s="4"/>
    </row>
    <row r="345" spans="3:6" ht="16.5">
      <c r="C345" s="3"/>
      <c r="D345" s="4"/>
      <c r="E345" s="4"/>
      <c r="F345" s="4"/>
    </row>
    <row r="346" spans="3:6" ht="16.5">
      <c r="C346" s="3"/>
      <c r="D346" s="4"/>
      <c r="E346" s="4"/>
      <c r="F346" s="4"/>
    </row>
    <row r="347" spans="3:6" ht="16.5">
      <c r="C347" s="3"/>
      <c r="D347" s="4"/>
      <c r="E347" s="4"/>
      <c r="F347" s="4"/>
    </row>
    <row r="348" spans="3:6" ht="16.5">
      <c r="C348" s="3"/>
      <c r="D348" s="4"/>
      <c r="E348" s="4"/>
      <c r="F348" s="4"/>
    </row>
    <row r="349" spans="3:6" ht="16.5">
      <c r="C349" s="3"/>
      <c r="D349" s="4"/>
      <c r="E349" s="4"/>
      <c r="F349" s="4"/>
    </row>
    <row r="350" spans="3:6" ht="16.5">
      <c r="C350" s="3"/>
      <c r="D350" s="4"/>
      <c r="E350" s="4"/>
      <c r="F350" s="4"/>
    </row>
    <row r="351" spans="3:6" ht="16.5">
      <c r="C351" s="3"/>
      <c r="D351" s="4"/>
      <c r="E351" s="4"/>
      <c r="F351" s="4"/>
    </row>
    <row r="352" spans="3:6" ht="16.5">
      <c r="C352" s="3"/>
      <c r="D352" s="4"/>
      <c r="E352" s="4"/>
      <c r="F352" s="4"/>
    </row>
    <row r="353" spans="3:6" ht="16.5">
      <c r="C353" s="3"/>
      <c r="D353" s="4"/>
      <c r="E353" s="4"/>
      <c r="F353" s="4"/>
    </row>
    <row r="354" spans="3:6" ht="16.5">
      <c r="C354" s="3"/>
      <c r="D354" s="4"/>
      <c r="E354" s="4"/>
      <c r="F354" s="4"/>
    </row>
    <row r="355" spans="3:6" ht="16.5">
      <c r="C355" s="3"/>
      <c r="D355" s="4"/>
      <c r="E355" s="4"/>
      <c r="F355" s="4"/>
    </row>
    <row r="356" spans="3:6" ht="16.5">
      <c r="C356" s="3"/>
      <c r="D356" s="4"/>
      <c r="E356" s="4"/>
      <c r="F356" s="4"/>
    </row>
    <row r="357" spans="3:6" ht="16.5">
      <c r="C357" s="3"/>
      <c r="D357" s="4"/>
      <c r="E357" s="4"/>
      <c r="F357" s="4"/>
    </row>
    <row r="358" spans="3:6" ht="16.5">
      <c r="C358" s="3"/>
      <c r="D358" s="4"/>
      <c r="E358" s="4"/>
      <c r="F358" s="4"/>
    </row>
    <row r="359" spans="3:6" ht="16.5">
      <c r="C359" s="3"/>
      <c r="D359" s="4"/>
      <c r="E359" s="4"/>
      <c r="F359" s="4"/>
    </row>
    <row r="360" spans="3:6" ht="16.5">
      <c r="C360" s="3"/>
      <c r="D360" s="4"/>
      <c r="E360" s="4"/>
      <c r="F360" s="4"/>
    </row>
    <row r="361" spans="3:6" ht="16.5">
      <c r="C361" s="3"/>
      <c r="D361" s="4"/>
      <c r="E361" s="4"/>
      <c r="F361" s="4"/>
    </row>
    <row r="362" spans="3:6" ht="16.5">
      <c r="C362" s="3"/>
      <c r="D362" s="4"/>
      <c r="E362" s="4"/>
      <c r="F362" s="4"/>
    </row>
    <row r="363" spans="3:6" ht="16.5">
      <c r="C363" s="3"/>
      <c r="D363" s="4"/>
      <c r="E363" s="4"/>
      <c r="F363" s="4"/>
    </row>
    <row r="364" spans="3:6" ht="16.5">
      <c r="C364" s="3"/>
      <c r="D364" s="4"/>
      <c r="E364" s="4"/>
      <c r="F364" s="4"/>
    </row>
    <row r="365" spans="3:6" ht="16.5">
      <c r="C365" s="3"/>
      <c r="D365" s="4"/>
      <c r="E365" s="4"/>
      <c r="F365" s="4"/>
    </row>
    <row r="366" spans="3:6" ht="16.5">
      <c r="C366" s="3"/>
      <c r="D366" s="4"/>
      <c r="E366" s="4"/>
      <c r="F366" s="4"/>
    </row>
    <row r="367" spans="3:6" ht="16.5">
      <c r="C367" s="3"/>
      <c r="D367" s="4"/>
      <c r="E367" s="4"/>
      <c r="F367" s="4"/>
    </row>
    <row r="368" spans="3:6" ht="16.5">
      <c r="C368" s="3"/>
      <c r="D368" s="4"/>
      <c r="E368" s="4"/>
      <c r="F368" s="4"/>
    </row>
    <row r="369" spans="3:6" ht="16.5">
      <c r="C369" s="3"/>
      <c r="D369" s="4"/>
      <c r="E369" s="4"/>
      <c r="F369" s="4"/>
    </row>
    <row r="370" spans="3:6" ht="16.5">
      <c r="C370" s="3"/>
      <c r="D370" s="4"/>
      <c r="E370" s="4"/>
      <c r="F370" s="4"/>
    </row>
    <row r="371" spans="3:6" ht="16.5">
      <c r="C371" s="3"/>
      <c r="D371" s="4"/>
      <c r="E371" s="4"/>
      <c r="F371" s="4"/>
    </row>
    <row r="372" spans="3:6" ht="16.5">
      <c r="C372" s="3"/>
      <c r="D372" s="4"/>
      <c r="E372" s="4"/>
      <c r="F372" s="4"/>
    </row>
    <row r="373" spans="3:6" ht="16.5">
      <c r="C373" s="3"/>
      <c r="D373" s="4"/>
      <c r="E373" s="4"/>
      <c r="F373" s="4"/>
    </row>
    <row r="374" spans="3:6" ht="16.5">
      <c r="C374" s="3"/>
      <c r="D374" s="4"/>
      <c r="E374" s="4"/>
      <c r="F374" s="4"/>
    </row>
    <row r="375" spans="3:6" ht="16.5">
      <c r="C375" s="3"/>
      <c r="D375" s="4"/>
      <c r="E375" s="4"/>
      <c r="F375" s="4"/>
    </row>
    <row r="376" spans="3:6" ht="16.5">
      <c r="C376" s="3"/>
      <c r="D376" s="4"/>
      <c r="E376" s="4"/>
      <c r="F376" s="4"/>
    </row>
    <row r="377" spans="3:6" ht="16.5">
      <c r="C377" s="3"/>
      <c r="D377" s="4"/>
      <c r="E377" s="4"/>
      <c r="F377" s="4"/>
    </row>
    <row r="378" spans="3:6" ht="16.5">
      <c r="C378" s="3"/>
      <c r="D378" s="4"/>
      <c r="E378" s="4"/>
      <c r="F378" s="4"/>
    </row>
    <row r="379" spans="3:6" ht="16.5">
      <c r="C379" s="3"/>
      <c r="D379" s="4"/>
      <c r="E379" s="4"/>
      <c r="F379" s="4"/>
    </row>
    <row r="380" spans="3:6" ht="16.5">
      <c r="C380" s="3"/>
      <c r="D380" s="4"/>
      <c r="E380" s="4"/>
      <c r="F380" s="4"/>
    </row>
    <row r="381" spans="3:6" ht="16.5">
      <c r="C381" s="3"/>
      <c r="D381" s="4"/>
      <c r="E381" s="4"/>
      <c r="F381" s="4"/>
    </row>
    <row r="382" spans="3:6" ht="16.5">
      <c r="C382" s="3"/>
      <c r="D382" s="4"/>
      <c r="E382" s="4"/>
      <c r="F382" s="4"/>
    </row>
    <row r="383" spans="3:6" ht="16.5">
      <c r="C383" s="3"/>
      <c r="D383" s="4"/>
      <c r="E383" s="4"/>
      <c r="F383" s="4"/>
    </row>
    <row r="384" spans="3:6" ht="16.5">
      <c r="C384" s="3"/>
      <c r="D384" s="4"/>
      <c r="E384" s="4"/>
      <c r="F384" s="4"/>
    </row>
    <row r="385" spans="3:6" ht="16.5">
      <c r="C385" s="3"/>
      <c r="D385" s="4"/>
      <c r="E385" s="4"/>
      <c r="F385" s="4"/>
    </row>
    <row r="386" spans="3:6" ht="16.5">
      <c r="C386" s="3"/>
      <c r="D386" s="4"/>
      <c r="E386" s="4"/>
      <c r="F386" s="4"/>
    </row>
    <row r="387" spans="3:6" ht="16.5">
      <c r="C387" s="3"/>
      <c r="D387" s="4"/>
      <c r="E387" s="4"/>
      <c r="F387" s="4"/>
    </row>
    <row r="388" spans="3:6" ht="16.5">
      <c r="C388" s="3"/>
      <c r="D388" s="4"/>
      <c r="E388" s="4"/>
      <c r="F388" s="4"/>
    </row>
    <row r="389" spans="3:6" ht="16.5">
      <c r="C389" s="3"/>
      <c r="D389" s="4"/>
      <c r="E389" s="4"/>
      <c r="F389" s="4"/>
    </row>
    <row r="390" spans="3:6" ht="16.5">
      <c r="C390" s="3"/>
      <c r="D390" s="4"/>
      <c r="E390" s="4"/>
      <c r="F390" s="4"/>
    </row>
    <row r="391" spans="3:6" ht="16.5">
      <c r="C391" s="3"/>
      <c r="D391" s="4"/>
      <c r="E391" s="4"/>
      <c r="F391" s="4"/>
    </row>
    <row r="392" spans="3:6" ht="16.5">
      <c r="C392" s="3"/>
      <c r="D392" s="4"/>
      <c r="E392" s="4"/>
      <c r="F392" s="4"/>
    </row>
    <row r="393" spans="3:6" ht="16.5">
      <c r="C393" s="3"/>
      <c r="D393" s="4"/>
      <c r="E393" s="4"/>
      <c r="F393" s="4"/>
    </row>
    <row r="394" spans="3:6" ht="16.5">
      <c r="C394" s="3"/>
      <c r="D394" s="4"/>
      <c r="E394" s="4"/>
      <c r="F394" s="4"/>
    </row>
    <row r="395" spans="3:6" ht="16.5">
      <c r="C395" s="3"/>
      <c r="D395" s="4"/>
      <c r="E395" s="4"/>
      <c r="F395" s="4"/>
    </row>
    <row r="396" spans="3:6" ht="16.5">
      <c r="C396" s="3"/>
      <c r="D396" s="4"/>
      <c r="E396" s="4"/>
      <c r="F396" s="4"/>
    </row>
    <row r="397" spans="3:6" ht="16.5">
      <c r="C397" s="3"/>
      <c r="D397" s="4"/>
      <c r="E397" s="4"/>
      <c r="F397" s="4"/>
    </row>
    <row r="398" spans="3:6" ht="16.5">
      <c r="C398" s="3"/>
      <c r="D398" s="4"/>
      <c r="E398" s="4"/>
      <c r="F398" s="4"/>
    </row>
    <row r="399" spans="3:6" ht="16.5">
      <c r="C399" s="3"/>
      <c r="D399" s="4"/>
      <c r="E399" s="4"/>
      <c r="F399" s="4"/>
    </row>
    <row r="400" spans="3:6" ht="16.5">
      <c r="C400" s="3"/>
      <c r="D400" s="4"/>
      <c r="E400" s="4"/>
      <c r="F400" s="4"/>
    </row>
    <row r="401" spans="3:6" ht="16.5">
      <c r="C401" s="3"/>
      <c r="D401" s="4"/>
      <c r="E401" s="4"/>
      <c r="F401" s="4"/>
    </row>
    <row r="402" spans="3:6" ht="16.5">
      <c r="C402" s="3"/>
      <c r="D402" s="4"/>
      <c r="E402" s="4"/>
      <c r="F402" s="4"/>
    </row>
    <row r="403" spans="3:6" ht="16.5">
      <c r="C403" s="3"/>
      <c r="D403" s="4"/>
      <c r="E403" s="4"/>
      <c r="F403" s="4"/>
    </row>
    <row r="404" spans="3:6" ht="16.5">
      <c r="C404" s="3"/>
      <c r="D404" s="4"/>
      <c r="E404" s="4"/>
      <c r="F404" s="4"/>
    </row>
    <row r="405" spans="3:6" ht="16.5">
      <c r="C405" s="3"/>
      <c r="D405" s="4"/>
      <c r="E405" s="4"/>
      <c r="F405" s="4"/>
    </row>
    <row r="406" spans="3:6" ht="16.5">
      <c r="C406" s="3"/>
      <c r="D406" s="4"/>
      <c r="E406" s="4"/>
      <c r="F406" s="4"/>
    </row>
    <row r="407" spans="3:6" ht="16.5">
      <c r="C407" s="3"/>
      <c r="D407" s="4"/>
      <c r="E407" s="4"/>
      <c r="F407" s="4"/>
    </row>
    <row r="408" spans="3:6" ht="16.5">
      <c r="C408" s="3"/>
      <c r="D408" s="4"/>
      <c r="E408" s="4"/>
      <c r="F408" s="4"/>
    </row>
    <row r="409" spans="3:6" ht="16.5">
      <c r="C409" s="3"/>
      <c r="D409" s="4"/>
      <c r="E409" s="4"/>
      <c r="F409" s="4"/>
    </row>
    <row r="410" spans="3:6" ht="16.5">
      <c r="C410" s="3"/>
      <c r="D410" s="4"/>
      <c r="E410" s="4"/>
      <c r="F410" s="4"/>
    </row>
    <row r="411" spans="3:6" ht="16.5">
      <c r="C411" s="3"/>
      <c r="D411" s="4"/>
      <c r="E411" s="4"/>
      <c r="F411" s="4"/>
    </row>
    <row r="412" spans="3:6" ht="16.5">
      <c r="C412" s="3"/>
      <c r="D412" s="4"/>
      <c r="E412" s="4"/>
      <c r="F412" s="4"/>
    </row>
    <row r="413" spans="3:6" ht="16.5">
      <c r="C413" s="3"/>
      <c r="D413" s="4"/>
      <c r="E413" s="4"/>
      <c r="F413" s="4"/>
    </row>
    <row r="414" spans="3:6" ht="16.5">
      <c r="C414" s="3"/>
      <c r="D414" s="4"/>
      <c r="E414" s="4"/>
      <c r="F414" s="4"/>
    </row>
    <row r="415" spans="3:6" ht="16.5">
      <c r="C415" s="3"/>
      <c r="D415" s="4"/>
      <c r="E415" s="4"/>
      <c r="F415" s="4"/>
    </row>
    <row r="416" spans="3:6" ht="16.5">
      <c r="C416" s="3"/>
      <c r="D416" s="4"/>
      <c r="E416" s="4"/>
      <c r="F416" s="4"/>
    </row>
    <row r="417" spans="3:6" ht="16.5">
      <c r="C417" s="3"/>
      <c r="D417" s="4"/>
      <c r="E417" s="4"/>
      <c r="F417" s="4"/>
    </row>
    <row r="418" spans="3:6" ht="16.5">
      <c r="C418" s="3"/>
      <c r="D418" s="4"/>
      <c r="E418" s="4"/>
      <c r="F418" s="4"/>
    </row>
    <row r="419" spans="3:6" ht="16.5">
      <c r="C419" s="3"/>
      <c r="D419" s="4"/>
      <c r="E419" s="4"/>
      <c r="F419" s="4"/>
    </row>
    <row r="420" spans="3:6" ht="16.5">
      <c r="C420" s="3"/>
      <c r="D420" s="4"/>
      <c r="E420" s="4"/>
      <c r="F420" s="4"/>
    </row>
    <row r="421" spans="3:6" ht="16.5">
      <c r="C421" s="3"/>
      <c r="D421" s="4"/>
      <c r="E421" s="4"/>
      <c r="F421" s="4"/>
    </row>
    <row r="422" spans="3:6" ht="16.5">
      <c r="C422" s="3"/>
      <c r="D422" s="4"/>
      <c r="E422" s="4"/>
      <c r="F422" s="4"/>
    </row>
    <row r="423" spans="3:6" ht="16.5">
      <c r="C423" s="3"/>
      <c r="D423" s="4"/>
      <c r="E423" s="4"/>
      <c r="F423" s="4"/>
    </row>
    <row r="424" spans="3:6" ht="16.5">
      <c r="C424" s="3"/>
      <c r="D424" s="4"/>
      <c r="E424" s="4"/>
      <c r="F424" s="4"/>
    </row>
    <row r="425" spans="3:6" ht="16.5">
      <c r="C425" s="3"/>
      <c r="D425" s="4"/>
      <c r="E425" s="4"/>
      <c r="F425" s="4"/>
    </row>
    <row r="426" spans="3:6" ht="16.5">
      <c r="C426" s="3"/>
      <c r="D426" s="4"/>
      <c r="E426" s="4"/>
      <c r="F426" s="4"/>
    </row>
    <row r="427" spans="3:6" ht="16.5">
      <c r="C427" s="3"/>
      <c r="D427" s="4"/>
      <c r="E427" s="4"/>
      <c r="F427" s="4"/>
    </row>
    <row r="428" spans="3:6" ht="16.5">
      <c r="C428" s="3"/>
      <c r="D428" s="4"/>
      <c r="E428" s="4"/>
      <c r="F428" s="4"/>
    </row>
    <row r="429" spans="3:6" ht="16.5">
      <c r="C429" s="3"/>
      <c r="D429" s="4"/>
      <c r="E429" s="4"/>
      <c r="F429" s="4"/>
    </row>
    <row r="430" spans="3:6" ht="16.5">
      <c r="C430" s="3"/>
      <c r="D430" s="4"/>
      <c r="E430" s="4"/>
      <c r="F430" s="4"/>
    </row>
    <row r="431" spans="3:6" ht="16.5">
      <c r="C431" s="3"/>
      <c r="D431" s="4"/>
      <c r="E431" s="4"/>
      <c r="F431" s="4"/>
    </row>
    <row r="432" spans="3:6" ht="16.5">
      <c r="C432" s="3"/>
      <c r="D432" s="4"/>
      <c r="E432" s="4"/>
      <c r="F432" s="4"/>
    </row>
    <row r="433" spans="3:6" ht="16.5">
      <c r="C433" s="3"/>
      <c r="D433" s="4"/>
      <c r="E433" s="4"/>
      <c r="F433" s="4"/>
    </row>
    <row r="434" spans="3:6" ht="16.5">
      <c r="C434" s="3"/>
      <c r="D434" s="4"/>
      <c r="E434" s="4"/>
      <c r="F434" s="4"/>
    </row>
    <row r="435" spans="3:6" ht="16.5">
      <c r="C435" s="3"/>
      <c r="D435" s="4"/>
      <c r="E435" s="4"/>
      <c r="F435" s="4"/>
    </row>
    <row r="436" spans="3:6" ht="16.5">
      <c r="C436" s="3"/>
      <c r="D436" s="4"/>
      <c r="E436" s="4"/>
      <c r="F436" s="4"/>
    </row>
    <row r="437" spans="3:6" ht="16.5">
      <c r="C437" s="3"/>
      <c r="D437" s="4"/>
      <c r="E437" s="4"/>
      <c r="F437" s="4"/>
    </row>
    <row r="438" spans="3:6" ht="16.5">
      <c r="C438" s="3"/>
      <c r="D438" s="4"/>
      <c r="E438" s="4"/>
      <c r="F438" s="4"/>
    </row>
    <row r="439" spans="3:6" ht="16.5">
      <c r="C439" s="3"/>
      <c r="D439" s="4"/>
      <c r="E439" s="4"/>
      <c r="F439" s="4"/>
    </row>
    <row r="440" spans="3:6" ht="16.5">
      <c r="C440" s="3"/>
      <c r="D440" s="4"/>
      <c r="E440" s="4"/>
      <c r="F440" s="4"/>
    </row>
    <row r="441" spans="3:6" ht="16.5">
      <c r="C441" s="3"/>
      <c r="D441" s="4"/>
      <c r="E441" s="4"/>
      <c r="F441" s="4"/>
    </row>
    <row r="442" spans="3:6" ht="16.5">
      <c r="C442" s="3"/>
      <c r="D442" s="4"/>
      <c r="E442" s="4"/>
      <c r="F442" s="4"/>
    </row>
    <row r="443" spans="3:6" ht="16.5">
      <c r="C443" s="3"/>
      <c r="D443" s="4"/>
      <c r="E443" s="4"/>
      <c r="F443" s="4"/>
    </row>
    <row r="444" spans="3:6" ht="16.5">
      <c r="C444" s="3"/>
      <c r="D444" s="4"/>
      <c r="E444" s="4"/>
      <c r="F444" s="4"/>
    </row>
    <row r="445" spans="3:6" ht="16.5">
      <c r="C445" s="3"/>
      <c r="D445" s="4"/>
      <c r="E445" s="4"/>
      <c r="F445" s="4"/>
    </row>
    <row r="446" spans="3:6" ht="16.5">
      <c r="C446" s="3"/>
      <c r="D446" s="4"/>
      <c r="E446" s="4"/>
      <c r="F446" s="4"/>
    </row>
    <row r="447" spans="3:6" ht="16.5">
      <c r="C447" s="3"/>
      <c r="D447" s="4"/>
      <c r="E447" s="4"/>
      <c r="F447" s="4"/>
    </row>
    <row r="448" spans="3:6" ht="16.5">
      <c r="C448" s="3"/>
      <c r="D448" s="4"/>
      <c r="E448" s="4"/>
      <c r="F448" s="4"/>
    </row>
    <row r="449" spans="3:6" ht="16.5">
      <c r="C449" s="3"/>
      <c r="D449" s="4"/>
      <c r="E449" s="4"/>
      <c r="F449" s="4"/>
    </row>
    <row r="450" spans="3:6" ht="16.5">
      <c r="C450" s="3"/>
      <c r="D450" s="4"/>
      <c r="E450" s="4"/>
      <c r="F450" s="4"/>
    </row>
    <row r="451" spans="3:6" ht="16.5">
      <c r="C451" s="3"/>
      <c r="D451" s="4"/>
      <c r="E451" s="4"/>
      <c r="F451" s="4"/>
    </row>
    <row r="452" spans="3:6" ht="16.5">
      <c r="C452" s="3"/>
      <c r="D452" s="4"/>
      <c r="E452" s="4"/>
      <c r="F452" s="4"/>
    </row>
    <row r="453" spans="3:6" ht="16.5">
      <c r="C453" s="3"/>
      <c r="D453" s="4"/>
      <c r="E453" s="4"/>
      <c r="F453" s="4"/>
    </row>
    <row r="454" spans="3:6" ht="16.5">
      <c r="C454" s="3"/>
      <c r="D454" s="4"/>
      <c r="E454" s="4"/>
      <c r="F454" s="4"/>
    </row>
    <row r="455" spans="3:6" ht="16.5">
      <c r="C455" s="3"/>
      <c r="D455" s="4"/>
      <c r="E455" s="4"/>
      <c r="F455" s="4"/>
    </row>
    <row r="456" spans="3:6" ht="16.5">
      <c r="C456" s="3"/>
      <c r="D456" s="4"/>
      <c r="E456" s="4"/>
      <c r="F456" s="4"/>
    </row>
    <row r="457" spans="3:6" ht="16.5">
      <c r="C457" s="3"/>
      <c r="D457" s="4"/>
      <c r="E457" s="4"/>
      <c r="F457" s="4"/>
    </row>
    <row r="458" spans="3:6" ht="16.5">
      <c r="C458" s="3"/>
      <c r="D458" s="4"/>
      <c r="E458" s="4"/>
      <c r="F458" s="4"/>
    </row>
    <row r="459" spans="3:6" ht="16.5">
      <c r="C459" s="3"/>
      <c r="D459" s="4"/>
      <c r="E459" s="4"/>
      <c r="F459" s="4"/>
    </row>
    <row r="460" spans="3:6" ht="16.5">
      <c r="C460" s="3"/>
      <c r="D460" s="4"/>
      <c r="E460" s="4"/>
      <c r="F460" s="4"/>
    </row>
    <row r="461" spans="3:6" ht="16.5">
      <c r="C461" s="3"/>
      <c r="D461" s="4"/>
      <c r="E461" s="4"/>
      <c r="F461" s="4"/>
    </row>
    <row r="462" spans="3:6" ht="16.5">
      <c r="C462" s="3"/>
      <c r="D462" s="4"/>
      <c r="E462" s="4"/>
      <c r="F462" s="4"/>
    </row>
    <row r="463" spans="3:6" ht="16.5">
      <c r="C463" s="3"/>
      <c r="D463" s="4"/>
      <c r="E463" s="4"/>
      <c r="F463" s="4"/>
    </row>
    <row r="464" spans="3:6" ht="16.5">
      <c r="C464" s="3"/>
      <c r="D464" s="4"/>
      <c r="E464" s="4"/>
      <c r="F464" s="4"/>
    </row>
    <row r="465" spans="3:6" ht="16.5">
      <c r="C465" s="3"/>
      <c r="D465" s="4"/>
      <c r="E465" s="4"/>
      <c r="F465" s="4"/>
    </row>
    <row r="466" spans="3:6" ht="16.5">
      <c r="C466" s="3"/>
      <c r="D466" s="4"/>
      <c r="E466" s="4"/>
      <c r="F466" s="4"/>
    </row>
    <row r="467" spans="3:6" ht="16.5">
      <c r="C467" s="3"/>
      <c r="D467" s="4"/>
      <c r="E467" s="4"/>
      <c r="F467" s="4"/>
    </row>
    <row r="468" spans="3:6" ht="16.5">
      <c r="C468" s="3"/>
      <c r="D468" s="4"/>
      <c r="E468" s="4"/>
      <c r="F468" s="4"/>
    </row>
    <row r="469" spans="3:6" ht="16.5">
      <c r="C469" s="3"/>
      <c r="D469" s="4"/>
      <c r="E469" s="4"/>
      <c r="F469" s="4"/>
    </row>
    <row r="470" spans="3:6" ht="16.5">
      <c r="C470" s="3"/>
      <c r="D470" s="4"/>
      <c r="E470" s="4"/>
      <c r="F470" s="4"/>
    </row>
    <row r="471" spans="3:6" ht="16.5">
      <c r="C471" s="3"/>
      <c r="D471" s="4"/>
      <c r="E471" s="4"/>
      <c r="F471" s="4"/>
    </row>
    <row r="472" spans="3:6" ht="16.5">
      <c r="C472" s="3"/>
      <c r="D472" s="4"/>
      <c r="E472" s="4"/>
      <c r="F472" s="4"/>
    </row>
    <row r="473" spans="3:6" ht="16.5">
      <c r="C473" s="3"/>
      <c r="D473" s="4"/>
      <c r="E473" s="4"/>
      <c r="F473" s="4"/>
    </row>
    <row r="474" spans="3:6" ht="16.5">
      <c r="C474" s="3"/>
      <c r="D474" s="4"/>
      <c r="E474" s="4"/>
      <c r="F474" s="4"/>
    </row>
    <row r="475" spans="3:6" ht="16.5">
      <c r="C475" s="3"/>
      <c r="D475" s="4"/>
      <c r="E475" s="4"/>
      <c r="F475" s="4"/>
    </row>
    <row r="476" spans="3:6" ht="16.5">
      <c r="C476" s="3"/>
      <c r="D476" s="4"/>
      <c r="E476" s="4"/>
      <c r="F476" s="4"/>
    </row>
    <row r="477" spans="3:6" ht="16.5">
      <c r="C477" s="3"/>
      <c r="D477" s="4"/>
      <c r="E477" s="4"/>
      <c r="F477" s="4"/>
    </row>
    <row r="478" spans="3:6" ht="16.5">
      <c r="C478" s="3"/>
      <c r="D478" s="4"/>
      <c r="E478" s="4"/>
      <c r="F478" s="4"/>
    </row>
    <row r="479" spans="3:6" ht="16.5">
      <c r="C479" s="3"/>
      <c r="D479" s="4"/>
      <c r="E479" s="4"/>
      <c r="F479" s="4"/>
    </row>
    <row r="480" spans="3:6" ht="16.5">
      <c r="C480" s="3"/>
      <c r="D480" s="4"/>
      <c r="E480" s="4"/>
      <c r="F480" s="4"/>
    </row>
    <row r="481" spans="3:6" ht="16.5">
      <c r="C481" s="3"/>
      <c r="D481" s="4"/>
      <c r="E481" s="4"/>
      <c r="F481" s="4"/>
    </row>
    <row r="482" spans="3:6" ht="16.5">
      <c r="C482" s="3"/>
      <c r="D482" s="4"/>
      <c r="E482" s="4"/>
      <c r="F482" s="4"/>
    </row>
    <row r="483" spans="3:6" ht="16.5">
      <c r="C483" s="3"/>
      <c r="D483" s="4"/>
      <c r="E483" s="4"/>
      <c r="F483" s="4"/>
    </row>
    <row r="484" spans="3:6" ht="16.5">
      <c r="C484" s="3"/>
      <c r="D484" s="4"/>
      <c r="E484" s="4"/>
      <c r="F484" s="4"/>
    </row>
    <row r="485" spans="3:6" ht="16.5">
      <c r="C485" s="3"/>
      <c r="D485" s="4"/>
      <c r="E485" s="4"/>
      <c r="F485" s="4"/>
    </row>
    <row r="486" spans="3:6" ht="16.5">
      <c r="C486" s="3"/>
      <c r="D486" s="4"/>
      <c r="E486" s="4"/>
      <c r="F486" s="4"/>
    </row>
    <row r="487" spans="3:6" ht="16.5">
      <c r="C487" s="3"/>
      <c r="D487" s="4"/>
      <c r="E487" s="4"/>
      <c r="F487" s="4"/>
    </row>
    <row r="488" spans="3:6" ht="16.5">
      <c r="C488" s="3"/>
      <c r="D488" s="4"/>
      <c r="E488" s="4"/>
      <c r="F488" s="4"/>
    </row>
    <row r="489" spans="3:6" ht="16.5">
      <c r="C489" s="3"/>
      <c r="D489" s="4"/>
      <c r="E489" s="4"/>
      <c r="F489" s="4"/>
    </row>
    <row r="490" spans="3:6" ht="16.5">
      <c r="C490" s="3"/>
      <c r="D490" s="4"/>
      <c r="E490" s="4"/>
      <c r="F490" s="4"/>
    </row>
    <row r="491" spans="3:6" ht="16.5">
      <c r="C491" s="3"/>
      <c r="D491" s="4"/>
      <c r="E491" s="4"/>
      <c r="F491" s="4"/>
    </row>
    <row r="492" spans="3:6" ht="16.5">
      <c r="C492" s="3"/>
      <c r="D492" s="4"/>
      <c r="E492" s="4"/>
      <c r="F492" s="4"/>
    </row>
    <row r="493" spans="3:6" ht="16.5">
      <c r="C493" s="3"/>
      <c r="D493" s="4"/>
      <c r="E493" s="4"/>
      <c r="F493" s="4"/>
    </row>
    <row r="494" spans="3:6" ht="16.5">
      <c r="C494" s="3"/>
      <c r="D494" s="4"/>
      <c r="E494" s="4"/>
      <c r="F494" s="4"/>
    </row>
    <row r="495" spans="3:6" ht="16.5">
      <c r="C495" s="3"/>
      <c r="D495" s="4"/>
      <c r="E495" s="4"/>
      <c r="F495" s="4"/>
    </row>
    <row r="496" spans="3:6" ht="16.5">
      <c r="C496" s="3"/>
      <c r="D496" s="4"/>
      <c r="E496" s="4"/>
      <c r="F496" s="4"/>
    </row>
    <row r="497" spans="3:6" ht="16.5">
      <c r="C497" s="3"/>
      <c r="D497" s="4"/>
      <c r="E497" s="4"/>
      <c r="F497" s="4"/>
    </row>
    <row r="498" spans="3:6" ht="16.5">
      <c r="C498" s="3"/>
      <c r="D498" s="4"/>
      <c r="E498" s="4"/>
      <c r="F498" s="4"/>
    </row>
    <row r="499" spans="3:6" ht="16.5">
      <c r="C499" s="3"/>
      <c r="D499" s="4"/>
      <c r="E499" s="4"/>
      <c r="F499" s="4"/>
    </row>
    <row r="500" spans="3:6" ht="16.5">
      <c r="C500" s="3"/>
      <c r="D500" s="4"/>
      <c r="E500" s="4"/>
      <c r="F500" s="4"/>
    </row>
    <row r="501" spans="3:6" ht="16.5">
      <c r="C501" s="3"/>
      <c r="D501" s="4"/>
      <c r="E501" s="4"/>
      <c r="F501" s="4"/>
    </row>
    <row r="502" spans="3:6" ht="16.5">
      <c r="C502" s="3"/>
      <c r="D502" s="4"/>
      <c r="E502" s="4"/>
      <c r="F502" s="4"/>
    </row>
    <row r="503" spans="3:6" ht="16.5">
      <c r="C503" s="3"/>
      <c r="D503" s="4"/>
      <c r="E503" s="4"/>
      <c r="F503" s="4"/>
    </row>
    <row r="504" spans="3:6" ht="16.5">
      <c r="C504" s="3"/>
      <c r="D504" s="4"/>
      <c r="E504" s="4"/>
      <c r="F504" s="4"/>
    </row>
    <row r="505" spans="3:6" ht="16.5">
      <c r="C505" s="3"/>
      <c r="D505" s="4"/>
      <c r="E505" s="4"/>
      <c r="F505" s="4"/>
    </row>
    <row r="506" spans="3:6" ht="16.5">
      <c r="C506" s="3"/>
      <c r="D506" s="4"/>
      <c r="E506" s="4"/>
      <c r="F506" s="4"/>
    </row>
    <row r="507" spans="3:6" ht="16.5">
      <c r="C507" s="3"/>
      <c r="D507" s="4"/>
      <c r="E507" s="4"/>
      <c r="F507" s="4"/>
    </row>
    <row r="508" spans="3:6" ht="16.5">
      <c r="C508" s="3"/>
      <c r="D508" s="4"/>
      <c r="E508" s="4"/>
      <c r="F508" s="4"/>
    </row>
    <row r="509" spans="3:6" ht="16.5">
      <c r="C509" s="3"/>
      <c r="D509" s="4"/>
      <c r="E509" s="4"/>
      <c r="F509" s="4"/>
    </row>
    <row r="510" spans="3:6" ht="16.5">
      <c r="C510" s="3"/>
      <c r="D510" s="4"/>
      <c r="E510" s="4"/>
      <c r="F510" s="4"/>
    </row>
    <row r="511" spans="3:6" ht="16.5">
      <c r="C511" s="3"/>
      <c r="D511" s="4"/>
      <c r="E511" s="4"/>
      <c r="F511" s="4"/>
    </row>
    <row r="512" spans="3:6" ht="16.5">
      <c r="C512" s="3"/>
      <c r="D512" s="4"/>
      <c r="E512" s="4"/>
      <c r="F512" s="4"/>
    </row>
    <row r="513" spans="3:6" ht="16.5">
      <c r="C513" s="3"/>
      <c r="D513" s="4"/>
      <c r="E513" s="4"/>
      <c r="F513" s="4"/>
    </row>
    <row r="514" spans="3:6" ht="16.5">
      <c r="C514" s="3"/>
      <c r="D514" s="4"/>
      <c r="E514" s="4"/>
      <c r="F514" s="4"/>
    </row>
    <row r="515" spans="3:6" ht="16.5">
      <c r="C515" s="3"/>
      <c r="D515" s="4"/>
      <c r="E515" s="4"/>
      <c r="F515" s="4"/>
    </row>
    <row r="516" spans="3:6" ht="16.5">
      <c r="C516" s="3"/>
      <c r="D516" s="4"/>
      <c r="E516" s="4"/>
      <c r="F516" s="4"/>
    </row>
    <row r="517" spans="3:6" ht="16.5">
      <c r="C517" s="3"/>
      <c r="D517" s="4"/>
      <c r="E517" s="4"/>
      <c r="F517" s="4"/>
    </row>
    <row r="518" spans="3:6" ht="16.5">
      <c r="C518" s="3"/>
      <c r="D518" s="4"/>
      <c r="E518" s="4"/>
      <c r="F518" s="4"/>
    </row>
    <row r="519" spans="3:6" ht="16.5">
      <c r="C519" s="3"/>
      <c r="D519" s="4"/>
      <c r="E519" s="4"/>
      <c r="F519" s="4"/>
    </row>
    <row r="520" spans="3:6" ht="16.5">
      <c r="C520" s="3"/>
      <c r="D520" s="4"/>
      <c r="E520" s="4"/>
      <c r="F520" s="4"/>
    </row>
    <row r="521" spans="3:6" ht="16.5">
      <c r="C521" s="3"/>
      <c r="D521" s="4"/>
      <c r="E521" s="4"/>
      <c r="F521" s="4"/>
    </row>
    <row r="522" spans="3:6" ht="16.5">
      <c r="C522" s="3"/>
      <c r="D522" s="4"/>
      <c r="E522" s="4"/>
      <c r="F522" s="4"/>
    </row>
    <row r="523" spans="3:6" ht="16.5">
      <c r="C523" s="3"/>
      <c r="D523" s="4"/>
      <c r="E523" s="4"/>
      <c r="F523" s="4"/>
    </row>
    <row r="524" spans="3:6" ht="16.5">
      <c r="C524" s="3"/>
      <c r="D524" s="4"/>
      <c r="E524" s="4"/>
      <c r="F524" s="4"/>
    </row>
    <row r="525" spans="3:6" ht="16.5">
      <c r="C525" s="3"/>
      <c r="D525" s="4"/>
      <c r="E525" s="4"/>
      <c r="F525" s="4"/>
    </row>
    <row r="526" spans="3:6" ht="16.5">
      <c r="C526" s="3"/>
      <c r="D526" s="4"/>
      <c r="E526" s="4"/>
      <c r="F526" s="4"/>
    </row>
    <row r="527" spans="3:6" ht="16.5">
      <c r="C527" s="3"/>
      <c r="D527" s="4"/>
      <c r="E527" s="4"/>
      <c r="F527" s="4"/>
    </row>
    <row r="528" spans="3:6" ht="16.5">
      <c r="C528" s="3"/>
      <c r="D528" s="4"/>
      <c r="E528" s="4"/>
      <c r="F528" s="4"/>
    </row>
    <row r="529" spans="3:6" ht="16.5">
      <c r="C529" s="3"/>
      <c r="D529" s="4"/>
      <c r="E529" s="4"/>
      <c r="F529" s="4"/>
    </row>
    <row r="530" spans="3:6" ht="16.5">
      <c r="C530" s="3"/>
      <c r="D530" s="4"/>
      <c r="E530" s="4"/>
      <c r="F530" s="4"/>
    </row>
    <row r="531" spans="3:6" ht="16.5">
      <c r="C531" s="3"/>
      <c r="D531" s="4"/>
      <c r="E531" s="4"/>
      <c r="F531" s="4"/>
    </row>
    <row r="532" spans="3:6" ht="16.5">
      <c r="C532" s="3"/>
      <c r="D532" s="4"/>
      <c r="E532" s="4"/>
      <c r="F532" s="4"/>
    </row>
    <row r="533" spans="3:6" ht="16.5">
      <c r="C533" s="3"/>
      <c r="D533" s="4"/>
      <c r="E533" s="4"/>
      <c r="F533" s="4"/>
    </row>
    <row r="534" spans="3:6" ht="16.5">
      <c r="C534" s="3"/>
      <c r="D534" s="4"/>
      <c r="E534" s="4"/>
      <c r="F534" s="4"/>
    </row>
    <row r="535" spans="3:6" ht="16.5">
      <c r="C535" s="3"/>
      <c r="D535" s="4"/>
      <c r="E535" s="4"/>
      <c r="F535" s="4"/>
    </row>
    <row r="536" spans="3:6" ht="16.5">
      <c r="C536" s="3"/>
      <c r="D536" s="4"/>
      <c r="E536" s="4"/>
      <c r="F536" s="4"/>
    </row>
    <row r="537" spans="3:6" ht="16.5">
      <c r="C537" s="3"/>
      <c r="D537" s="4"/>
      <c r="E537" s="4"/>
      <c r="F537" s="4"/>
    </row>
    <row r="538" spans="3:6" ht="16.5">
      <c r="C538" s="3"/>
      <c r="D538" s="4"/>
      <c r="E538" s="4"/>
      <c r="F538" s="4"/>
    </row>
    <row r="539" spans="3:6" ht="16.5">
      <c r="C539" s="3"/>
      <c r="D539" s="4"/>
      <c r="E539" s="4"/>
      <c r="F539" s="4"/>
    </row>
    <row r="540" spans="3:6" ht="16.5">
      <c r="C540" s="3"/>
      <c r="D540" s="4"/>
      <c r="E540" s="4"/>
      <c r="F540" s="4"/>
    </row>
    <row r="541" spans="3:6" ht="16.5">
      <c r="C541" s="3"/>
      <c r="D541" s="4"/>
      <c r="E541" s="4"/>
      <c r="F541" s="4"/>
    </row>
    <row r="542" spans="3:6" ht="16.5">
      <c r="C542" s="3"/>
      <c r="D542" s="4"/>
      <c r="E542" s="4"/>
      <c r="F542" s="4"/>
    </row>
    <row r="543" spans="3:6" ht="16.5">
      <c r="C543" s="3"/>
      <c r="D543" s="4"/>
      <c r="E543" s="4"/>
      <c r="F543" s="4"/>
    </row>
    <row r="544" spans="3:6" ht="16.5">
      <c r="C544" s="3"/>
      <c r="D544" s="4"/>
      <c r="E544" s="4"/>
      <c r="F544" s="4"/>
    </row>
    <row r="545" spans="3:6" ht="16.5">
      <c r="C545" s="3"/>
      <c r="D545" s="4"/>
      <c r="E545" s="4"/>
      <c r="F545" s="4"/>
    </row>
    <row r="546" spans="3:6" ht="16.5">
      <c r="C546" s="3"/>
      <c r="D546" s="4"/>
      <c r="E546" s="4"/>
      <c r="F546" s="4"/>
    </row>
    <row r="547" spans="3:6" ht="16.5">
      <c r="C547" s="3"/>
      <c r="D547" s="4"/>
      <c r="E547" s="4"/>
      <c r="F547" s="4"/>
    </row>
    <row r="548" spans="3:6" ht="16.5">
      <c r="C548" s="3"/>
      <c r="D548" s="4"/>
      <c r="E548" s="4"/>
      <c r="F548" s="4"/>
    </row>
    <row r="549" spans="3:6" ht="16.5">
      <c r="C549" s="3"/>
      <c r="D549" s="4"/>
      <c r="E549" s="4"/>
      <c r="F549" s="4"/>
    </row>
    <row r="550" spans="3:6" ht="16.5">
      <c r="C550" s="3"/>
      <c r="D550" s="4"/>
      <c r="E550" s="4"/>
      <c r="F550" s="4"/>
    </row>
    <row r="551" spans="3:6" ht="16.5">
      <c r="C551" s="3"/>
      <c r="D551" s="4"/>
      <c r="E551" s="4"/>
      <c r="F551" s="4"/>
    </row>
    <row r="552" spans="3:6" ht="16.5">
      <c r="C552" s="3"/>
      <c r="D552" s="4"/>
      <c r="E552" s="4"/>
      <c r="F552" s="4"/>
    </row>
    <row r="553" spans="3:6" ht="16.5">
      <c r="C553" s="3"/>
      <c r="D553" s="4"/>
      <c r="E553" s="4"/>
      <c r="F553" s="4"/>
    </row>
    <row r="554" spans="3:6" ht="16.5">
      <c r="C554" s="3"/>
      <c r="D554" s="4"/>
      <c r="E554" s="4"/>
      <c r="F554" s="4"/>
    </row>
    <row r="555" spans="3:6" ht="16.5">
      <c r="C555" s="3"/>
      <c r="D555" s="4"/>
      <c r="E555" s="4"/>
      <c r="F555" s="4"/>
    </row>
    <row r="556" spans="3:6" ht="16.5">
      <c r="C556" s="3"/>
      <c r="D556" s="4"/>
      <c r="E556" s="4"/>
      <c r="F556" s="4"/>
    </row>
    <row r="557" spans="3:6" ht="16.5">
      <c r="C557" s="3"/>
      <c r="D557" s="4"/>
      <c r="E557" s="4"/>
      <c r="F557" s="4"/>
    </row>
    <row r="558" spans="3:6" ht="16.5">
      <c r="C558" s="3"/>
      <c r="D558" s="4"/>
      <c r="E558" s="4"/>
      <c r="F558" s="4"/>
    </row>
    <row r="559" spans="3:6" ht="16.5">
      <c r="C559" s="3"/>
      <c r="D559" s="4"/>
      <c r="E559" s="4"/>
      <c r="F559" s="4"/>
    </row>
    <row r="560" spans="3:6" ht="16.5">
      <c r="C560" s="3"/>
      <c r="D560" s="4"/>
      <c r="E560" s="4"/>
      <c r="F560" s="4"/>
    </row>
    <row r="561" spans="3:6" ht="16.5">
      <c r="C561" s="3"/>
      <c r="D561" s="4"/>
      <c r="E561" s="4"/>
      <c r="F561" s="4"/>
    </row>
    <row r="562" spans="3:6" ht="16.5">
      <c r="C562" s="3"/>
      <c r="D562" s="4"/>
      <c r="E562" s="4"/>
      <c r="F562" s="4"/>
    </row>
    <row r="563" spans="3:6" ht="16.5">
      <c r="C563" s="3"/>
      <c r="D563" s="4"/>
      <c r="E563" s="4"/>
      <c r="F563" s="4"/>
    </row>
    <row r="564" spans="3:6" ht="16.5">
      <c r="C564" s="3"/>
      <c r="D564" s="4"/>
      <c r="E564" s="4"/>
      <c r="F564" s="4"/>
    </row>
    <row r="565" spans="3:6" ht="16.5">
      <c r="C565" s="3"/>
      <c r="D565" s="4"/>
      <c r="E565" s="4"/>
      <c r="F565" s="4"/>
    </row>
    <row r="566" spans="3:6" ht="16.5">
      <c r="C566" s="3"/>
      <c r="D566" s="4"/>
      <c r="E566" s="4"/>
      <c r="F566" s="4"/>
    </row>
    <row r="567" spans="3:6" ht="16.5">
      <c r="C567" s="3"/>
      <c r="D567" s="4"/>
      <c r="E567" s="4"/>
      <c r="F567" s="4"/>
    </row>
    <row r="568" spans="3:6" ht="16.5">
      <c r="C568" s="3"/>
      <c r="D568" s="4"/>
      <c r="E568" s="4"/>
      <c r="F568" s="4"/>
    </row>
    <row r="569" spans="3:6" ht="16.5">
      <c r="C569" s="3"/>
      <c r="D569" s="4"/>
      <c r="E569" s="4"/>
      <c r="F569" s="4"/>
    </row>
    <row r="570" spans="3:6" ht="16.5">
      <c r="C570" s="3"/>
      <c r="D570" s="4"/>
      <c r="E570" s="4"/>
      <c r="F570" s="4"/>
    </row>
    <row r="571" spans="3:6" ht="16.5">
      <c r="C571" s="3"/>
      <c r="D571" s="4"/>
      <c r="E571" s="4"/>
      <c r="F571" s="4"/>
    </row>
    <row r="572" spans="3:6" ht="16.5">
      <c r="C572" s="3"/>
      <c r="D572" s="4"/>
      <c r="E572" s="4"/>
      <c r="F572" s="4"/>
    </row>
    <row r="573" spans="3:6" ht="16.5">
      <c r="C573" s="3"/>
      <c r="D573" s="4"/>
      <c r="E573" s="4"/>
      <c r="F573" s="4"/>
    </row>
    <row r="574" spans="3:6" ht="16.5">
      <c r="C574" s="3"/>
      <c r="D574" s="4"/>
      <c r="E574" s="4"/>
      <c r="F574" s="4"/>
    </row>
    <row r="575" spans="3:6" ht="16.5">
      <c r="C575" s="3"/>
      <c r="D575" s="4"/>
      <c r="E575" s="4"/>
      <c r="F575" s="4"/>
    </row>
    <row r="576" spans="3:6" ht="16.5">
      <c r="C576" s="3"/>
      <c r="D576" s="4"/>
      <c r="E576" s="4"/>
      <c r="F576" s="4"/>
    </row>
    <row r="577" spans="3:6" ht="16.5">
      <c r="C577" s="3"/>
      <c r="D577" s="4"/>
      <c r="E577" s="4"/>
      <c r="F577" s="4"/>
    </row>
    <row r="578" spans="3:6" ht="16.5">
      <c r="C578" s="3"/>
      <c r="D578" s="4"/>
      <c r="E578" s="4"/>
      <c r="F578" s="4"/>
    </row>
    <row r="579" spans="3:6" ht="16.5">
      <c r="C579" s="3"/>
      <c r="D579" s="4"/>
      <c r="E579" s="4"/>
      <c r="F579" s="4"/>
    </row>
    <row r="580" spans="3:6" ht="16.5">
      <c r="C580" s="3"/>
      <c r="D580" s="4"/>
      <c r="E580" s="4"/>
      <c r="F580" s="4"/>
    </row>
    <row r="581" spans="3:6" ht="16.5">
      <c r="C581" s="3"/>
      <c r="D581" s="4"/>
      <c r="E581" s="4"/>
      <c r="F581" s="4"/>
    </row>
    <row r="582" spans="3:6" ht="16.5">
      <c r="C582" s="3"/>
      <c r="D582" s="4"/>
      <c r="E582" s="4"/>
      <c r="F582" s="4"/>
    </row>
    <row r="583" spans="3:6" ht="16.5">
      <c r="C583" s="3"/>
      <c r="D583" s="4"/>
      <c r="E583" s="4"/>
      <c r="F583" s="4"/>
    </row>
    <row r="584" spans="3:6" ht="16.5">
      <c r="C584" s="3"/>
      <c r="D584" s="4"/>
      <c r="E584" s="4"/>
      <c r="F584" s="4"/>
    </row>
    <row r="585" spans="3:6" ht="16.5">
      <c r="C585" s="3"/>
      <c r="D585" s="4"/>
      <c r="E585" s="4"/>
      <c r="F585" s="4"/>
    </row>
    <row r="586" spans="3:6" ht="16.5">
      <c r="C586" s="3"/>
      <c r="D586" s="4"/>
      <c r="E586" s="4"/>
      <c r="F586" s="4"/>
    </row>
    <row r="587" spans="3:6" ht="16.5">
      <c r="C587" s="3"/>
      <c r="D587" s="4"/>
      <c r="E587" s="4"/>
      <c r="F587" s="4"/>
    </row>
    <row r="588" spans="3:6" ht="16.5">
      <c r="C588" s="3"/>
      <c r="D588" s="4"/>
      <c r="E588" s="4"/>
      <c r="F588" s="4"/>
    </row>
    <row r="589" spans="3:6" ht="16.5">
      <c r="C589" s="3"/>
      <c r="D589" s="4"/>
      <c r="E589" s="4"/>
      <c r="F589" s="4"/>
    </row>
    <row r="590" spans="3:6" ht="16.5">
      <c r="C590" s="3"/>
      <c r="D590" s="4"/>
      <c r="E590" s="4"/>
      <c r="F590" s="4"/>
    </row>
    <row r="591" spans="3:6" ht="16.5">
      <c r="C591" s="3"/>
      <c r="D591" s="4"/>
      <c r="E591" s="4"/>
      <c r="F591" s="4"/>
    </row>
    <row r="592" spans="3:6" ht="16.5">
      <c r="C592" s="3"/>
      <c r="D592" s="4"/>
      <c r="E592" s="4"/>
      <c r="F592" s="4"/>
    </row>
    <row r="593" spans="3:6" ht="16.5">
      <c r="C593" s="3"/>
      <c r="D593" s="4"/>
      <c r="E593" s="4"/>
      <c r="F593" s="4"/>
    </row>
    <row r="594" spans="3:6" ht="16.5">
      <c r="C594" s="3"/>
      <c r="D594" s="4"/>
      <c r="E594" s="4"/>
      <c r="F594" s="4"/>
    </row>
    <row r="595" spans="3:6" ht="16.5">
      <c r="C595" s="3"/>
      <c r="D595" s="4"/>
      <c r="E595" s="4"/>
      <c r="F595" s="4"/>
    </row>
    <row r="596" spans="3:6" ht="16.5">
      <c r="C596" s="3"/>
      <c r="D596" s="4"/>
      <c r="E596" s="4"/>
      <c r="F596" s="4"/>
    </row>
    <row r="597" spans="3:6" ht="16.5">
      <c r="C597" s="3"/>
      <c r="D597" s="4"/>
      <c r="E597" s="4"/>
      <c r="F597" s="4"/>
    </row>
    <row r="598" spans="3:6" ht="16.5">
      <c r="C598" s="3"/>
      <c r="D598" s="4"/>
      <c r="E598" s="4"/>
      <c r="F598" s="4"/>
    </row>
    <row r="599" spans="3:6" ht="16.5">
      <c r="C599" s="3"/>
      <c r="D599" s="4"/>
      <c r="E599" s="4"/>
      <c r="F599" s="4"/>
    </row>
    <row r="600" spans="3:6" ht="16.5">
      <c r="C600" s="3"/>
      <c r="D600" s="4"/>
      <c r="E600" s="4"/>
      <c r="F600" s="4"/>
    </row>
    <row r="601" spans="3:6" ht="16.5">
      <c r="C601" s="3"/>
      <c r="D601" s="4"/>
      <c r="E601" s="4"/>
      <c r="F601" s="4"/>
    </row>
    <row r="602" spans="3:6" ht="16.5">
      <c r="C602" s="3"/>
      <c r="D602" s="4"/>
      <c r="E602" s="4"/>
      <c r="F602" s="4"/>
    </row>
    <row r="603" spans="3:6" ht="16.5">
      <c r="C603" s="3"/>
      <c r="D603" s="4"/>
      <c r="E603" s="4"/>
      <c r="F603" s="4"/>
    </row>
    <row r="604" spans="3:6" ht="16.5">
      <c r="C604" s="3"/>
      <c r="D604" s="4"/>
      <c r="E604" s="4"/>
      <c r="F604" s="4"/>
    </row>
    <row r="605" spans="3:6" ht="16.5">
      <c r="C605" s="3"/>
      <c r="D605" s="4"/>
      <c r="E605" s="4"/>
      <c r="F605" s="4"/>
    </row>
    <row r="606" spans="3:6" ht="16.5">
      <c r="C606" s="3"/>
      <c r="D606" s="4"/>
      <c r="E606" s="4"/>
      <c r="F606" s="4"/>
    </row>
    <row r="607" spans="3:6" ht="16.5">
      <c r="C607" s="3"/>
      <c r="D607" s="4"/>
      <c r="E607" s="4"/>
      <c r="F607" s="4"/>
    </row>
    <row r="608" spans="3:6" ht="16.5">
      <c r="C608" s="3"/>
      <c r="D608" s="4"/>
      <c r="E608" s="4"/>
      <c r="F608" s="4"/>
    </row>
    <row r="609" spans="3:6" ht="16.5">
      <c r="C609" s="3"/>
      <c r="D609" s="4"/>
      <c r="E609" s="4"/>
      <c r="F609" s="4"/>
    </row>
    <row r="610" spans="3:6" ht="16.5">
      <c r="C610" s="3"/>
      <c r="D610" s="4"/>
      <c r="E610" s="4"/>
      <c r="F610" s="4"/>
    </row>
    <row r="611" spans="3:6" ht="16.5">
      <c r="C611" s="3"/>
      <c r="D611" s="4"/>
      <c r="E611" s="4"/>
      <c r="F611" s="4"/>
    </row>
    <row r="612" spans="3:6" ht="16.5">
      <c r="C612" s="3"/>
      <c r="D612" s="4"/>
      <c r="E612" s="4"/>
      <c r="F612" s="4"/>
    </row>
    <row r="613" spans="3:6" ht="16.5">
      <c r="C613" s="3"/>
      <c r="D613" s="4"/>
      <c r="E613" s="4"/>
      <c r="F613" s="4"/>
    </row>
    <row r="614" spans="3:6" ht="16.5">
      <c r="C614" s="3"/>
      <c r="D614" s="4"/>
      <c r="E614" s="4"/>
      <c r="F614" s="4"/>
    </row>
    <row r="615" spans="3:6" ht="16.5">
      <c r="C615" s="3"/>
      <c r="D615" s="4"/>
      <c r="E615" s="4"/>
      <c r="F615" s="4"/>
    </row>
    <row r="616" spans="3:6" ht="16.5">
      <c r="C616" s="3"/>
      <c r="D616" s="4"/>
      <c r="E616" s="4"/>
      <c r="F616" s="4"/>
    </row>
    <row r="617" spans="3:6" ht="16.5">
      <c r="C617" s="3"/>
      <c r="D617" s="4"/>
      <c r="E617" s="4"/>
      <c r="F617" s="4"/>
    </row>
    <row r="618" spans="3:6" ht="16.5">
      <c r="C618" s="3"/>
      <c r="D618" s="4"/>
      <c r="E618" s="4"/>
      <c r="F618" s="4"/>
    </row>
    <row r="619" spans="3:6" ht="16.5">
      <c r="C619" s="3"/>
      <c r="D619" s="4"/>
      <c r="E619" s="4"/>
      <c r="F619" s="4"/>
    </row>
    <row r="620" spans="3:6" ht="16.5">
      <c r="C620" s="3"/>
      <c r="D620" s="4"/>
      <c r="E620" s="4"/>
      <c r="F620" s="4"/>
    </row>
    <row r="621" spans="3:6" ht="16.5">
      <c r="C621" s="3"/>
      <c r="D621" s="4"/>
      <c r="E621" s="4"/>
      <c r="F621" s="4"/>
    </row>
    <row r="622" spans="3:6" ht="16.5">
      <c r="C622" s="3"/>
      <c r="D622" s="4"/>
      <c r="E622" s="4"/>
      <c r="F622" s="4"/>
    </row>
    <row r="623" spans="3:6" ht="16.5">
      <c r="C623" s="3"/>
      <c r="D623" s="4"/>
      <c r="E623" s="4"/>
      <c r="F623" s="4"/>
    </row>
    <row r="624" spans="3:6" ht="16.5">
      <c r="C624" s="3"/>
      <c r="D624" s="4"/>
      <c r="E624" s="4"/>
      <c r="F624" s="4"/>
    </row>
    <row r="625" spans="3:6" ht="16.5">
      <c r="C625" s="3"/>
      <c r="D625" s="4"/>
      <c r="E625" s="4"/>
      <c r="F625" s="4"/>
    </row>
    <row r="626" spans="3:6" ht="16.5">
      <c r="C626" s="3"/>
      <c r="D626" s="4"/>
      <c r="E626" s="4"/>
      <c r="F626" s="4"/>
    </row>
    <row r="627" spans="3:6" ht="16.5">
      <c r="C627" s="3"/>
      <c r="D627" s="4"/>
      <c r="E627" s="4"/>
      <c r="F627" s="4"/>
    </row>
    <row r="628" spans="3:6" ht="16.5">
      <c r="C628" s="3"/>
      <c r="D628" s="4"/>
      <c r="E628" s="4"/>
      <c r="F628" s="4"/>
    </row>
    <row r="629" spans="3:6" ht="16.5">
      <c r="C629" s="3"/>
      <c r="D629" s="4"/>
      <c r="E629" s="4"/>
      <c r="F629" s="4"/>
    </row>
    <row r="630" spans="3:6" ht="16.5">
      <c r="C630" s="3"/>
      <c r="D630" s="4"/>
      <c r="E630" s="4"/>
      <c r="F630" s="4"/>
    </row>
    <row r="631" spans="3:6" ht="16.5">
      <c r="C631" s="3"/>
      <c r="D631" s="4"/>
      <c r="E631" s="4"/>
      <c r="F631" s="4"/>
    </row>
    <row r="632" spans="3:6" ht="16.5">
      <c r="C632" s="3"/>
      <c r="D632" s="4"/>
      <c r="E632" s="4"/>
      <c r="F632" s="4"/>
    </row>
    <row r="633" spans="3:6" ht="16.5">
      <c r="C633" s="3"/>
      <c r="D633" s="4"/>
      <c r="E633" s="4"/>
      <c r="F633" s="4"/>
    </row>
    <row r="634" spans="3:6" ht="16.5">
      <c r="C634" s="3"/>
      <c r="D634" s="4"/>
      <c r="E634" s="4"/>
      <c r="F634" s="4"/>
    </row>
    <row r="635" spans="3:6" ht="16.5">
      <c r="C635" s="3"/>
      <c r="D635" s="4"/>
      <c r="E635" s="4"/>
      <c r="F635" s="4"/>
    </row>
    <row r="636" spans="3:6" ht="16.5">
      <c r="C636" s="3"/>
      <c r="D636" s="4"/>
      <c r="E636" s="4"/>
      <c r="F636" s="4"/>
    </row>
    <row r="637" spans="3:6" ht="16.5">
      <c r="C637" s="3"/>
      <c r="D637" s="4"/>
      <c r="E637" s="4"/>
      <c r="F637" s="4"/>
    </row>
    <row r="638" spans="3:6" ht="16.5">
      <c r="C638" s="3"/>
      <c r="D638" s="4"/>
      <c r="E638" s="4"/>
      <c r="F638" s="4"/>
    </row>
    <row r="639" spans="3:6" ht="16.5">
      <c r="C639" s="3"/>
      <c r="D639" s="4"/>
      <c r="E639" s="4"/>
      <c r="F639" s="4"/>
    </row>
    <row r="640" spans="3:6" ht="16.5">
      <c r="C640" s="3"/>
      <c r="D640" s="4"/>
      <c r="E640" s="4"/>
      <c r="F640" s="4"/>
    </row>
    <row r="641" spans="3:6" ht="16.5">
      <c r="C641" s="3"/>
      <c r="D641" s="4"/>
      <c r="E641" s="4"/>
      <c r="F641" s="4"/>
    </row>
    <row r="642" spans="3:6" ht="16.5">
      <c r="C642" s="3"/>
      <c r="D642" s="4"/>
      <c r="E642" s="4"/>
      <c r="F642" s="4"/>
    </row>
    <row r="643" spans="3:6" ht="16.5">
      <c r="C643" s="3"/>
      <c r="D643" s="4"/>
      <c r="E643" s="4"/>
      <c r="F643" s="4"/>
    </row>
    <row r="644" spans="3:6" ht="16.5">
      <c r="C644" s="3"/>
      <c r="D644" s="4"/>
      <c r="E644" s="4"/>
      <c r="F644" s="4"/>
    </row>
    <row r="645" spans="3:6" ht="16.5">
      <c r="C645" s="3"/>
      <c r="D645" s="4"/>
      <c r="E645" s="4"/>
      <c r="F645" s="4"/>
    </row>
    <row r="646" spans="3:6" ht="16.5">
      <c r="C646" s="3"/>
      <c r="D646" s="4"/>
      <c r="E646" s="4"/>
      <c r="F646" s="4"/>
    </row>
    <row r="647" spans="3:6" ht="16.5">
      <c r="C647" s="3"/>
      <c r="D647" s="4"/>
      <c r="E647" s="4"/>
      <c r="F647" s="4"/>
    </row>
    <row r="648" spans="3:6" ht="16.5">
      <c r="C648" s="3"/>
      <c r="D648" s="4"/>
      <c r="E648" s="4"/>
      <c r="F648" s="4"/>
    </row>
    <row r="649" spans="3:6" ht="16.5">
      <c r="C649" s="3"/>
      <c r="D649" s="4"/>
      <c r="E649" s="4"/>
      <c r="F649" s="4"/>
    </row>
    <row r="650" spans="3:6" ht="16.5">
      <c r="C650" s="3"/>
      <c r="D650" s="4"/>
      <c r="E650" s="4"/>
      <c r="F650" s="4"/>
    </row>
    <row r="651" spans="3:6" ht="16.5">
      <c r="C651" s="3"/>
      <c r="D651" s="4"/>
      <c r="E651" s="4"/>
      <c r="F651" s="4"/>
    </row>
    <row r="652" spans="3:6" ht="16.5">
      <c r="C652" s="3"/>
      <c r="D652" s="4"/>
      <c r="E652" s="4"/>
      <c r="F652" s="4"/>
    </row>
    <row r="653" spans="3:6" ht="16.5">
      <c r="C653" s="3"/>
      <c r="D653" s="4"/>
      <c r="E653" s="4"/>
      <c r="F653" s="4"/>
    </row>
    <row r="654" spans="3:6" ht="16.5">
      <c r="C654" s="3"/>
      <c r="D654" s="4"/>
      <c r="E654" s="4"/>
      <c r="F654" s="4"/>
    </row>
    <row r="655" spans="3:6" ht="16.5">
      <c r="C655" s="3"/>
      <c r="D655" s="4"/>
      <c r="E655" s="4"/>
      <c r="F655" s="4"/>
    </row>
    <row r="656" spans="3:6" ht="16.5">
      <c r="C656" s="3"/>
      <c r="D656" s="4"/>
      <c r="E656" s="4"/>
      <c r="F656" s="4"/>
    </row>
    <row r="657" spans="3:6" ht="16.5">
      <c r="C657" s="3"/>
      <c r="D657" s="4"/>
      <c r="E657" s="4"/>
      <c r="F657" s="4"/>
    </row>
    <row r="658" spans="3:6" ht="16.5">
      <c r="C658" s="3"/>
      <c r="D658" s="4"/>
      <c r="E658" s="4"/>
      <c r="F658" s="4"/>
    </row>
    <row r="659" spans="3:6" ht="16.5">
      <c r="C659" s="3"/>
      <c r="D659" s="4"/>
      <c r="E659" s="4"/>
      <c r="F659" s="4"/>
    </row>
    <row r="660" spans="3:6" ht="16.5">
      <c r="C660" s="3"/>
      <c r="D660" s="4"/>
      <c r="E660" s="4"/>
      <c r="F660" s="4"/>
    </row>
    <row r="661" spans="3:6" ht="16.5">
      <c r="C661" s="3"/>
      <c r="D661" s="4"/>
      <c r="E661" s="4"/>
      <c r="F661" s="4"/>
    </row>
    <row r="662" spans="3:6" ht="16.5">
      <c r="C662" s="3"/>
      <c r="D662" s="4"/>
      <c r="E662" s="4"/>
      <c r="F662" s="4"/>
    </row>
    <row r="663" spans="3:6" ht="16.5">
      <c r="C663" s="3"/>
      <c r="D663" s="4"/>
      <c r="E663" s="4"/>
      <c r="F663" s="4"/>
    </row>
    <row r="664" spans="3:6" ht="16.5">
      <c r="C664" s="3"/>
      <c r="D664" s="4"/>
      <c r="E664" s="4"/>
      <c r="F664" s="4"/>
    </row>
    <row r="665" spans="3:6" ht="16.5">
      <c r="C665" s="3"/>
      <c r="D665" s="4"/>
      <c r="E665" s="4"/>
      <c r="F665" s="4"/>
    </row>
    <row r="666" spans="3:6" ht="16.5">
      <c r="C666" s="3"/>
      <c r="D666" s="4"/>
      <c r="E666" s="4"/>
      <c r="F666" s="4"/>
    </row>
    <row r="667" spans="3:6" ht="16.5">
      <c r="C667" s="3"/>
      <c r="D667" s="4"/>
      <c r="E667" s="4"/>
      <c r="F667" s="4"/>
    </row>
    <row r="668" spans="3:6" ht="16.5">
      <c r="C668" s="3"/>
      <c r="D668" s="4"/>
      <c r="E668" s="4"/>
      <c r="F668" s="4"/>
    </row>
    <row r="669" spans="3:6" ht="16.5">
      <c r="C669" s="3"/>
      <c r="D669" s="4"/>
      <c r="E669" s="4"/>
      <c r="F669" s="4"/>
    </row>
    <row r="670" spans="3:6" ht="16.5">
      <c r="C670" s="3"/>
      <c r="D670" s="4"/>
      <c r="E670" s="4"/>
      <c r="F670" s="4"/>
    </row>
    <row r="671" spans="3:6" ht="16.5">
      <c r="C671" s="3"/>
      <c r="D671" s="4"/>
      <c r="E671" s="4"/>
      <c r="F671" s="4"/>
    </row>
    <row r="672" spans="3:6" ht="16.5">
      <c r="C672" s="3"/>
      <c r="D672" s="4"/>
      <c r="E672" s="4"/>
      <c r="F672" s="4"/>
    </row>
    <row r="673" spans="3:6" ht="16.5">
      <c r="C673" s="3"/>
      <c r="D673" s="4"/>
      <c r="E673" s="4"/>
      <c r="F673" s="4"/>
    </row>
    <row r="674" spans="3:6" ht="16.5">
      <c r="C674" s="3"/>
      <c r="D674" s="4"/>
      <c r="E674" s="4"/>
      <c r="F674" s="4"/>
    </row>
    <row r="675" spans="3:6" ht="16.5">
      <c r="C675" s="3"/>
      <c r="D675" s="4"/>
      <c r="E675" s="4"/>
      <c r="F675" s="4"/>
    </row>
    <row r="676" spans="3:6" ht="16.5">
      <c r="C676" s="3"/>
      <c r="D676" s="4"/>
      <c r="E676" s="4"/>
      <c r="F676" s="4"/>
    </row>
    <row r="677" spans="3:6" ht="16.5">
      <c r="C677" s="3"/>
      <c r="D677" s="4"/>
      <c r="E677" s="4"/>
      <c r="F677" s="4"/>
    </row>
    <row r="678" spans="3:6" ht="16.5">
      <c r="C678" s="3"/>
      <c r="D678" s="4"/>
      <c r="E678" s="4"/>
      <c r="F678" s="4"/>
    </row>
    <row r="679" spans="3:6" ht="16.5">
      <c r="C679" s="3"/>
      <c r="D679" s="4"/>
      <c r="E679" s="4"/>
      <c r="F679" s="4"/>
    </row>
    <row r="680" spans="3:6" ht="16.5">
      <c r="C680" s="3"/>
      <c r="D680" s="4"/>
      <c r="E680" s="4"/>
      <c r="F680" s="4"/>
    </row>
    <row r="681" spans="3:6" ht="16.5">
      <c r="C681" s="3"/>
      <c r="D681" s="4"/>
      <c r="E681" s="4"/>
      <c r="F681" s="4"/>
    </row>
    <row r="682" spans="3:6" ht="16.5">
      <c r="C682" s="3"/>
      <c r="D682" s="4"/>
      <c r="E682" s="4"/>
      <c r="F682" s="4"/>
    </row>
    <row r="683" spans="3:6" ht="16.5">
      <c r="C683" s="3"/>
      <c r="D683" s="4"/>
      <c r="E683" s="4"/>
      <c r="F683" s="4"/>
    </row>
    <row r="684" spans="3:6" ht="16.5">
      <c r="C684" s="3"/>
      <c r="D684" s="4"/>
      <c r="E684" s="4"/>
      <c r="F684" s="4"/>
    </row>
    <row r="685" spans="3:6" ht="16.5">
      <c r="C685" s="3"/>
      <c r="D685" s="4"/>
      <c r="E685" s="4"/>
      <c r="F685" s="4"/>
    </row>
    <row r="686" spans="3:6" ht="16.5">
      <c r="C686" s="3"/>
      <c r="D686" s="4"/>
      <c r="E686" s="4"/>
      <c r="F686" s="4"/>
    </row>
    <row r="687" spans="3:6" ht="16.5">
      <c r="C687" s="3"/>
      <c r="D687" s="4"/>
      <c r="E687" s="4"/>
      <c r="F687" s="4"/>
    </row>
    <row r="688" spans="3:6" ht="16.5">
      <c r="C688" s="3"/>
      <c r="D688" s="4"/>
      <c r="E688" s="4"/>
      <c r="F688" s="4"/>
    </row>
    <row r="689" spans="3:6" ht="16.5">
      <c r="C689" s="3"/>
      <c r="D689" s="4"/>
      <c r="E689" s="4"/>
      <c r="F689" s="4"/>
    </row>
    <row r="690" spans="3:6" ht="16.5">
      <c r="C690" s="3"/>
      <c r="D690" s="4"/>
      <c r="E690" s="4"/>
      <c r="F690" s="4"/>
    </row>
    <row r="691" spans="3:6" ht="16.5">
      <c r="C691" s="3"/>
      <c r="D691" s="4"/>
      <c r="E691" s="4"/>
      <c r="F691" s="4"/>
    </row>
    <row r="692" spans="3:6" ht="16.5">
      <c r="C692" s="3"/>
      <c r="D692" s="4"/>
      <c r="E692" s="4"/>
      <c r="F692" s="4"/>
    </row>
    <row r="693" spans="3:6" ht="16.5">
      <c r="C693" s="3"/>
      <c r="D693" s="4"/>
      <c r="E693" s="4"/>
      <c r="F693" s="4"/>
    </row>
    <row r="694" spans="3:6" ht="16.5">
      <c r="C694" s="3"/>
      <c r="D694" s="4"/>
      <c r="E694" s="4"/>
      <c r="F694" s="4"/>
    </row>
    <row r="695" spans="3:6" ht="16.5">
      <c r="C695" s="3"/>
      <c r="D695" s="4"/>
      <c r="E695" s="4"/>
      <c r="F695" s="4"/>
    </row>
    <row r="696" spans="3:6" ht="16.5">
      <c r="C696" s="3"/>
      <c r="D696" s="4"/>
      <c r="E696" s="4"/>
      <c r="F696" s="4"/>
    </row>
    <row r="697" spans="3:6" ht="16.5">
      <c r="C697" s="3"/>
      <c r="D697" s="4"/>
      <c r="E697" s="4"/>
      <c r="F697" s="4"/>
    </row>
    <row r="698" spans="3:6" ht="16.5">
      <c r="C698" s="3"/>
      <c r="D698" s="4"/>
      <c r="E698" s="4"/>
      <c r="F698" s="4"/>
    </row>
    <row r="699" spans="3:6" ht="16.5">
      <c r="C699" s="3"/>
      <c r="D699" s="4"/>
      <c r="E699" s="4"/>
      <c r="F699" s="4"/>
    </row>
    <row r="700" spans="3:6" ht="16.5">
      <c r="C700" s="3"/>
      <c r="D700" s="4"/>
      <c r="E700" s="4"/>
      <c r="F700" s="4"/>
    </row>
    <row r="701" spans="3:6" ht="16.5">
      <c r="C701" s="3"/>
      <c r="D701" s="4"/>
      <c r="E701" s="4"/>
      <c r="F701" s="4"/>
    </row>
    <row r="702" spans="3:6" ht="16.5">
      <c r="C702" s="3"/>
      <c r="D702" s="4"/>
      <c r="E702" s="4"/>
      <c r="F702" s="4"/>
    </row>
    <row r="703" spans="3:6" ht="16.5">
      <c r="C703" s="3"/>
      <c r="D703" s="4"/>
      <c r="E703" s="4"/>
      <c r="F703" s="4"/>
    </row>
    <row r="704" spans="3:6" ht="16.5">
      <c r="C704" s="3"/>
      <c r="D704" s="4"/>
      <c r="E704" s="4"/>
      <c r="F704" s="4"/>
    </row>
    <row r="705" spans="3:6" ht="16.5">
      <c r="C705" s="3"/>
      <c r="D705" s="4"/>
      <c r="E705" s="4"/>
      <c r="F705" s="4"/>
    </row>
    <row r="706" spans="3:6" ht="16.5">
      <c r="C706" s="3"/>
      <c r="D706" s="4"/>
      <c r="E706" s="4"/>
      <c r="F706" s="4"/>
    </row>
    <row r="707" spans="3:6" ht="16.5">
      <c r="C707" s="3"/>
      <c r="D707" s="4"/>
      <c r="E707" s="4"/>
      <c r="F707" s="4"/>
    </row>
    <row r="708" spans="3:6" ht="16.5">
      <c r="C708" s="3"/>
      <c r="D708" s="4"/>
      <c r="E708" s="4"/>
      <c r="F708" s="4"/>
    </row>
    <row r="709" spans="3:6" ht="16.5">
      <c r="C709" s="3"/>
      <c r="D709" s="4"/>
      <c r="E709" s="4"/>
      <c r="F709" s="4"/>
    </row>
    <row r="710" spans="3:6" ht="16.5">
      <c r="C710" s="3"/>
      <c r="D710" s="4"/>
      <c r="E710" s="4"/>
      <c r="F710" s="4"/>
    </row>
    <row r="711" spans="3:6" ht="16.5">
      <c r="C711" s="3"/>
      <c r="D711" s="4"/>
      <c r="E711" s="4"/>
      <c r="F711" s="4"/>
    </row>
    <row r="712" spans="3:6" ht="16.5">
      <c r="C712" s="3"/>
      <c r="D712" s="4"/>
      <c r="E712" s="4"/>
      <c r="F712" s="4"/>
    </row>
    <row r="713" spans="3:6" ht="16.5">
      <c r="C713" s="3"/>
      <c r="D713" s="4"/>
      <c r="E713" s="4"/>
      <c r="F713" s="4"/>
    </row>
    <row r="714" spans="3:6" ht="16.5">
      <c r="C714" s="3"/>
      <c r="D714" s="4"/>
      <c r="E714" s="4"/>
      <c r="F714" s="4"/>
    </row>
    <row r="715" spans="3:6" ht="16.5">
      <c r="C715" s="3"/>
      <c r="D715" s="4"/>
      <c r="E715" s="4"/>
      <c r="F715" s="4"/>
    </row>
    <row r="716" spans="3:6" ht="16.5">
      <c r="C716" s="3"/>
      <c r="D716" s="4"/>
      <c r="E716" s="4"/>
      <c r="F716" s="4"/>
    </row>
    <row r="717" spans="3:6" ht="16.5">
      <c r="C717" s="3"/>
      <c r="D717" s="4"/>
      <c r="E717" s="4"/>
      <c r="F717" s="4"/>
    </row>
    <row r="718" spans="3:6" ht="16.5">
      <c r="C718" s="3"/>
      <c r="D718" s="4"/>
      <c r="E718" s="4"/>
      <c r="F718" s="4"/>
    </row>
    <row r="719" spans="3:6" ht="16.5">
      <c r="C719" s="3"/>
      <c r="D719" s="4"/>
      <c r="E719" s="4"/>
      <c r="F719" s="4"/>
    </row>
    <row r="720" spans="3:6" ht="16.5">
      <c r="C720" s="3"/>
      <c r="D720" s="4"/>
      <c r="E720" s="4"/>
      <c r="F720" s="4"/>
    </row>
    <row r="721" spans="3:6" ht="16.5">
      <c r="C721" s="3"/>
      <c r="D721" s="4"/>
      <c r="E721" s="4"/>
      <c r="F721" s="4"/>
    </row>
    <row r="722" spans="3:6" ht="16.5">
      <c r="C722" s="3"/>
      <c r="D722" s="4"/>
      <c r="E722" s="4"/>
      <c r="F722" s="4"/>
    </row>
    <row r="723" spans="3:6" ht="16.5">
      <c r="C723" s="3"/>
      <c r="D723" s="4"/>
      <c r="E723" s="4"/>
      <c r="F723" s="4"/>
    </row>
    <row r="724" spans="3:6" ht="16.5">
      <c r="C724" s="3"/>
      <c r="D724" s="4"/>
      <c r="E724" s="4"/>
      <c r="F724" s="4"/>
    </row>
    <row r="725" spans="3:6" ht="16.5">
      <c r="C725" s="3"/>
      <c r="D725" s="4"/>
      <c r="E725" s="4"/>
      <c r="F725" s="4"/>
    </row>
    <row r="726" spans="3:6" ht="16.5">
      <c r="C726" s="3"/>
      <c r="D726" s="4"/>
      <c r="E726" s="4"/>
      <c r="F726" s="4"/>
    </row>
    <row r="727" spans="3:6" ht="16.5">
      <c r="C727" s="3"/>
      <c r="D727" s="4"/>
      <c r="E727" s="4"/>
      <c r="F727" s="4"/>
    </row>
    <row r="728" spans="3:6" ht="16.5">
      <c r="C728" s="3"/>
      <c r="D728" s="4"/>
      <c r="E728" s="4"/>
      <c r="F728" s="4"/>
    </row>
    <row r="729" spans="3:6" ht="16.5">
      <c r="C729" s="3"/>
      <c r="D729" s="4"/>
      <c r="E729" s="4"/>
      <c r="F729" s="4"/>
    </row>
    <row r="730" spans="3:6" ht="16.5">
      <c r="C730" s="3"/>
      <c r="D730" s="4"/>
      <c r="E730" s="4"/>
      <c r="F730" s="4"/>
    </row>
    <row r="731" spans="3:6" ht="16.5">
      <c r="C731" s="3"/>
      <c r="D731" s="4"/>
      <c r="E731" s="4"/>
      <c r="F731" s="4"/>
    </row>
    <row r="732" spans="3:6" ht="16.5">
      <c r="C732" s="3"/>
      <c r="D732" s="4"/>
      <c r="E732" s="4"/>
      <c r="F732" s="4"/>
    </row>
    <row r="733" spans="3:6" ht="16.5">
      <c r="C733" s="3"/>
      <c r="D733" s="4"/>
      <c r="E733" s="4"/>
      <c r="F733" s="4"/>
    </row>
    <row r="734" spans="3:6" ht="16.5">
      <c r="C734" s="3"/>
      <c r="D734" s="4"/>
      <c r="E734" s="4"/>
      <c r="F734" s="4"/>
    </row>
    <row r="735" spans="3:6" ht="16.5">
      <c r="C735" s="3"/>
      <c r="D735" s="4"/>
      <c r="E735" s="4"/>
      <c r="F735" s="4"/>
    </row>
    <row r="736" spans="3:6" ht="16.5">
      <c r="C736" s="3"/>
      <c r="D736" s="4"/>
      <c r="E736" s="4"/>
      <c r="F736" s="4"/>
    </row>
    <row r="737" spans="3:6" ht="16.5">
      <c r="C737" s="3"/>
      <c r="D737" s="4"/>
      <c r="E737" s="4"/>
      <c r="F737" s="4"/>
    </row>
    <row r="738" spans="3:6" ht="16.5">
      <c r="C738" s="3"/>
      <c r="D738" s="4"/>
      <c r="E738" s="4"/>
      <c r="F738" s="4"/>
    </row>
    <row r="739" spans="3:6" ht="16.5">
      <c r="C739" s="3"/>
      <c r="D739" s="4"/>
      <c r="E739" s="4"/>
      <c r="F739" s="4"/>
    </row>
    <row r="740" spans="3:6" ht="16.5">
      <c r="C740" s="3"/>
      <c r="D740" s="4"/>
      <c r="E740" s="4"/>
      <c r="F740" s="4"/>
    </row>
    <row r="741" spans="3:6" ht="16.5">
      <c r="C741" s="3"/>
      <c r="D741" s="4"/>
      <c r="E741" s="4"/>
      <c r="F741" s="4"/>
    </row>
    <row r="742" spans="3:6" ht="16.5">
      <c r="C742" s="3"/>
      <c r="D742" s="4"/>
      <c r="E742" s="4"/>
      <c r="F742" s="4"/>
    </row>
    <row r="743" spans="3:6" ht="16.5">
      <c r="C743" s="3"/>
      <c r="D743" s="4"/>
      <c r="E743" s="4"/>
      <c r="F743" s="4"/>
    </row>
    <row r="744" spans="3:6" ht="16.5">
      <c r="C744" s="3"/>
      <c r="D744" s="4"/>
      <c r="E744" s="4"/>
      <c r="F744" s="4"/>
    </row>
    <row r="745" spans="3:6" ht="16.5">
      <c r="C745" s="3"/>
      <c r="D745" s="4"/>
      <c r="E745" s="4"/>
      <c r="F745" s="4"/>
    </row>
    <row r="746" spans="3:6" ht="16.5">
      <c r="C746" s="3"/>
      <c r="D746" s="4"/>
      <c r="E746" s="4"/>
      <c r="F746" s="4"/>
    </row>
    <row r="747" spans="3:6" ht="16.5">
      <c r="C747" s="3"/>
      <c r="D747" s="4"/>
      <c r="E747" s="4"/>
      <c r="F747" s="4"/>
    </row>
    <row r="748" spans="3:6" ht="16.5">
      <c r="C748" s="3"/>
      <c r="D748" s="4"/>
      <c r="E748" s="4"/>
      <c r="F748" s="4"/>
    </row>
    <row r="749" spans="3:6" ht="16.5">
      <c r="C749" s="3"/>
      <c r="D749" s="4"/>
      <c r="E749" s="4"/>
      <c r="F749" s="4"/>
    </row>
    <row r="750" spans="3:6" ht="16.5">
      <c r="C750" s="3"/>
      <c r="D750" s="4"/>
      <c r="E750" s="4"/>
      <c r="F750" s="4"/>
    </row>
  </sheetData>
  <sheetProtection/>
  <mergeCells count="13">
    <mergeCell ref="B5:E5"/>
    <mergeCell ref="C15:D15"/>
    <mergeCell ref="C18:D18"/>
    <mergeCell ref="C20:D20"/>
    <mergeCell ref="B33:E33"/>
    <mergeCell ref="B36:E36"/>
    <mergeCell ref="B29:E29"/>
    <mergeCell ref="B32:E32"/>
    <mergeCell ref="B23:E23"/>
    <mergeCell ref="B11:E11"/>
    <mergeCell ref="B24:F24"/>
    <mergeCell ref="B30:E30"/>
    <mergeCell ref="C35:E35"/>
  </mergeCells>
  <printOptions horizontalCentered="1"/>
  <pageMargins left="0.5" right="0.17" top="0.38" bottom="0.35" header="0.17" footer="0.16"/>
  <pageSetup horizontalDpi="300" verticalDpi="300" orientation="portrait" scale="97" r:id="rId2"/>
  <rowBreaks count="1" manualBreakCount="1">
    <brk id="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12"/>
  <sheetViews>
    <sheetView tabSelected="1" view="pageBreakPreview" zoomScaleNormal="90" zoomScaleSheetLayoutView="100" workbookViewId="0" topLeftCell="A1">
      <selection activeCell="E130" sqref="E130"/>
    </sheetView>
  </sheetViews>
  <sheetFormatPr defaultColWidth="9.140625" defaultRowHeight="12.75" outlineLevelCol="1"/>
  <cols>
    <col min="1" max="1" width="10.57421875" style="85" customWidth="1"/>
    <col min="2" max="2" width="52.7109375" style="94" customWidth="1"/>
    <col min="3" max="3" width="11.7109375" style="85" hidden="1" customWidth="1" outlineLevel="1"/>
    <col min="4" max="4" width="13.28125" style="95" customWidth="1" collapsed="1"/>
    <col min="5" max="6" width="16.421875" style="96" customWidth="1"/>
    <col min="7" max="7" width="18.00390625" style="87" customWidth="1"/>
    <col min="8" max="8" width="12.8515625" style="87" customWidth="1"/>
    <col min="9" max="9" width="4.28125" style="87" customWidth="1"/>
    <col min="10" max="10" width="4.57421875" style="87" customWidth="1"/>
    <col min="11" max="11" width="3.00390625" style="87" customWidth="1"/>
    <col min="12" max="12" width="3.140625" style="87" customWidth="1"/>
    <col min="13" max="13" width="3.28125" style="91" customWidth="1"/>
    <col min="14" max="14" width="3.8515625" style="91" customWidth="1"/>
    <col min="15" max="15" width="5.28125" style="91" customWidth="1"/>
    <col min="16" max="16" width="4.7109375" style="91" customWidth="1"/>
    <col min="17" max="17" width="3.57421875" style="87" customWidth="1"/>
    <col min="18" max="18" width="0.2890625" style="87" hidden="1" customWidth="1"/>
    <col min="19" max="19" width="9.140625" style="87" hidden="1" customWidth="1"/>
    <col min="20" max="16384" width="9.140625" style="87" customWidth="1"/>
  </cols>
  <sheetData>
    <row r="1" spans="1:16" s="52" customFormat="1" ht="78.75" customHeight="1">
      <c r="A1" s="764"/>
      <c r="B1" s="764"/>
      <c r="C1" s="764"/>
      <c r="D1" s="764"/>
      <c r="E1" s="764"/>
      <c r="F1" s="764"/>
      <c r="G1" s="618" t="s">
        <v>1103</v>
      </c>
      <c r="H1" s="346"/>
      <c r="I1" s="346"/>
      <c r="J1" s="346"/>
      <c r="K1" s="346"/>
      <c r="L1" s="346"/>
      <c r="M1" s="347"/>
      <c r="N1" s="347"/>
      <c r="O1" s="347"/>
      <c r="P1" s="347"/>
    </row>
    <row r="2" spans="1:16" s="83" customFormat="1" ht="15" customHeight="1">
      <c r="A2" s="764" t="s">
        <v>296</v>
      </c>
      <c r="B2" s="764"/>
      <c r="C2" s="764"/>
      <c r="D2" s="764"/>
      <c r="E2" s="764"/>
      <c r="F2" s="764"/>
      <c r="G2" s="348"/>
      <c r="H2" s="348"/>
      <c r="I2" s="348"/>
      <c r="J2" s="348"/>
      <c r="K2" s="348"/>
      <c r="L2" s="348"/>
      <c r="M2" s="347"/>
      <c r="N2" s="347"/>
      <c r="O2" s="347"/>
      <c r="P2" s="347"/>
    </row>
    <row r="3" spans="1:16" s="52" customFormat="1" ht="18">
      <c r="A3" s="766" t="s">
        <v>42</v>
      </c>
      <c r="B3" s="766"/>
      <c r="C3" s="766"/>
      <c r="D3" s="766"/>
      <c r="E3" s="766"/>
      <c r="F3" s="766"/>
      <c r="G3" s="346"/>
      <c r="H3" s="346"/>
      <c r="I3" s="346"/>
      <c r="J3" s="346"/>
      <c r="K3" s="346"/>
      <c r="L3" s="346"/>
      <c r="M3" s="347"/>
      <c r="N3" s="347"/>
      <c r="O3" s="347"/>
      <c r="P3" s="347"/>
    </row>
    <row r="4" spans="1:16" ht="11.25" customHeight="1">
      <c r="A4" s="349"/>
      <c r="B4" s="349"/>
      <c r="C4" s="349"/>
      <c r="D4" s="350"/>
      <c r="E4" s="351"/>
      <c r="F4" s="352" t="s">
        <v>602</v>
      </c>
      <c r="G4" s="353"/>
      <c r="H4" s="354"/>
      <c r="I4" s="354"/>
      <c r="J4" s="354"/>
      <c r="K4" s="354"/>
      <c r="L4" s="354"/>
      <c r="M4" s="355"/>
      <c r="N4" s="355"/>
      <c r="O4" s="355"/>
      <c r="P4" s="355"/>
    </row>
    <row r="5" spans="1:19" ht="24.75" customHeight="1">
      <c r="A5" s="758" t="s">
        <v>365</v>
      </c>
      <c r="B5" s="758" t="s">
        <v>864</v>
      </c>
      <c r="C5" s="758" t="s">
        <v>364</v>
      </c>
      <c r="D5" s="758" t="s">
        <v>1045</v>
      </c>
      <c r="E5" s="765" t="s">
        <v>375</v>
      </c>
      <c r="F5" s="428" t="s">
        <v>285</v>
      </c>
      <c r="G5" s="428"/>
      <c r="H5" s="353"/>
      <c r="I5" s="354"/>
      <c r="J5" s="354"/>
      <c r="K5" s="354"/>
      <c r="L5" s="354"/>
      <c r="M5" s="354"/>
      <c r="N5" s="757"/>
      <c r="O5" s="757"/>
      <c r="P5" s="757"/>
      <c r="Q5" s="757"/>
      <c r="R5" s="471">
        <v>1114.2</v>
      </c>
      <c r="S5" s="143"/>
    </row>
    <row r="6" spans="1:19" ht="34.5" customHeight="1">
      <c r="A6" s="758"/>
      <c r="B6" s="758"/>
      <c r="C6" s="758"/>
      <c r="D6" s="758"/>
      <c r="E6" s="765"/>
      <c r="F6" s="428" t="s">
        <v>366</v>
      </c>
      <c r="G6" s="428" t="s">
        <v>367</v>
      </c>
      <c r="H6" s="353"/>
      <c r="I6" s="354"/>
      <c r="J6" s="354"/>
      <c r="K6" s="354"/>
      <c r="L6" s="354"/>
      <c r="M6" s="354"/>
      <c r="N6" s="757"/>
      <c r="O6" s="757"/>
      <c r="P6" s="757"/>
      <c r="Q6" s="757"/>
      <c r="R6" s="471"/>
      <c r="S6" s="143"/>
    </row>
    <row r="7" spans="1:19" s="88" customFormat="1" ht="20.25">
      <c r="A7" s="356">
        <v>1</v>
      </c>
      <c r="B7" s="357">
        <v>2</v>
      </c>
      <c r="C7" s="356">
        <v>3</v>
      </c>
      <c r="D7" s="356"/>
      <c r="E7" s="356">
        <v>4</v>
      </c>
      <c r="F7" s="356">
        <v>5</v>
      </c>
      <c r="G7" s="357">
        <v>6</v>
      </c>
      <c r="H7" s="358"/>
      <c r="I7" s="359"/>
      <c r="J7" s="359"/>
      <c r="K7" s="359"/>
      <c r="L7" s="359"/>
      <c r="M7" s="359"/>
      <c r="N7" s="614"/>
      <c r="O7" s="614"/>
      <c r="P7" s="614"/>
      <c r="Q7" s="614"/>
      <c r="R7" s="608">
        <f>+E8*0.25</f>
        <v>768308.2525000001</v>
      </c>
      <c r="S7" s="144">
        <f>+R7*2</f>
        <v>1536616.5050000001</v>
      </c>
    </row>
    <row r="8" spans="1:19" s="89" customFormat="1" ht="31.5">
      <c r="A8" s="603" t="s">
        <v>598</v>
      </c>
      <c r="B8" s="595" t="s">
        <v>928</v>
      </c>
      <c r="C8" s="470"/>
      <c r="D8" s="276"/>
      <c r="E8" s="279">
        <f>+E10+E62+E96+E144</f>
        <v>3073233.0100000002</v>
      </c>
      <c r="F8" s="279">
        <f>+E8</f>
        <v>3073233.0100000002</v>
      </c>
      <c r="G8" s="279">
        <f>G11+G62+G96</f>
        <v>233083</v>
      </c>
      <c r="H8" s="128"/>
      <c r="N8" s="142"/>
      <c r="O8" s="142"/>
      <c r="P8" s="142"/>
      <c r="Q8" s="142"/>
      <c r="R8" s="609">
        <f>+N8-Sheet2!J8</f>
        <v>0</v>
      </c>
      <c r="S8" s="145">
        <f>+O8-Sheet2!K8</f>
        <v>0</v>
      </c>
    </row>
    <row r="9" spans="1:19" s="89" customFormat="1" ht="19.5">
      <c r="A9" s="234"/>
      <c r="B9" s="209" t="s">
        <v>865</v>
      </c>
      <c r="C9" s="470"/>
      <c r="D9" s="276"/>
      <c r="E9" s="279"/>
      <c r="F9" s="279"/>
      <c r="G9" s="279"/>
      <c r="H9" s="126"/>
      <c r="N9" s="615"/>
      <c r="O9" s="615"/>
      <c r="P9" s="615"/>
      <c r="Q9" s="615"/>
      <c r="R9" s="609">
        <f>+N8-R7</f>
        <v>-768308.2525000001</v>
      </c>
      <c r="S9" s="145">
        <f>+O8-S7</f>
        <v>-1536616.5050000001</v>
      </c>
    </row>
    <row r="10" spans="1:19" s="90" customFormat="1" ht="19.5">
      <c r="A10" s="603" t="s">
        <v>599</v>
      </c>
      <c r="B10" s="596" t="s">
        <v>866</v>
      </c>
      <c r="C10" s="343">
        <v>7100</v>
      </c>
      <c r="D10" s="233">
        <v>7100</v>
      </c>
      <c r="E10" s="562">
        <f>E13+E21+E24+E46+E53</f>
        <v>558930.2</v>
      </c>
      <c r="F10" s="562">
        <f>+E10</f>
        <v>558930.2</v>
      </c>
      <c r="G10" s="562" t="s">
        <v>607</v>
      </c>
      <c r="H10" s="129"/>
      <c r="I10" s="87"/>
      <c r="J10" s="87"/>
      <c r="K10" s="87"/>
      <c r="L10" s="87"/>
      <c r="M10" s="87"/>
      <c r="N10" s="616"/>
      <c r="O10" s="616"/>
      <c r="P10" s="616"/>
      <c r="Q10" s="616"/>
      <c r="R10" s="610"/>
      <c r="S10" s="146"/>
    </row>
    <row r="11" spans="1:19" s="89" customFormat="1" ht="31.5">
      <c r="A11" s="234"/>
      <c r="B11" s="596" t="s">
        <v>43</v>
      </c>
      <c r="C11" s="365"/>
      <c r="D11" s="551"/>
      <c r="E11" s="279"/>
      <c r="F11" s="279"/>
      <c r="G11" s="562"/>
      <c r="H11" s="126"/>
      <c r="N11" s="616"/>
      <c r="O11" s="616"/>
      <c r="P11" s="616"/>
      <c r="Q11" s="616"/>
      <c r="R11" s="609">
        <f>+N8-N9</f>
        <v>0</v>
      </c>
      <c r="S11" s="145">
        <f>+O8-O9</f>
        <v>0</v>
      </c>
    </row>
    <row r="12" spans="1:19" s="89" customFormat="1" ht="19.5">
      <c r="A12" s="234"/>
      <c r="B12" s="596" t="s">
        <v>868</v>
      </c>
      <c r="C12" s="365"/>
      <c r="D12" s="551"/>
      <c r="E12" s="279"/>
      <c r="F12" s="279"/>
      <c r="G12" s="562"/>
      <c r="H12" s="126"/>
      <c r="N12" s="616"/>
      <c r="O12" s="616"/>
      <c r="P12" s="616"/>
      <c r="Q12" s="616"/>
      <c r="R12" s="609">
        <v>835.6499999999069</v>
      </c>
      <c r="S12" s="145">
        <v>557.0999999998603</v>
      </c>
    </row>
    <row r="13" spans="1:19" s="90" customFormat="1" ht="19.5">
      <c r="A13" s="603" t="s">
        <v>396</v>
      </c>
      <c r="B13" s="596" t="s">
        <v>867</v>
      </c>
      <c r="C13" s="343">
        <v>7131</v>
      </c>
      <c r="D13" s="233">
        <v>7131</v>
      </c>
      <c r="E13" s="279">
        <f>E15+E18</f>
        <v>136108.1</v>
      </c>
      <c r="F13" s="279">
        <f>+E13</f>
        <v>136108.1</v>
      </c>
      <c r="G13" s="562" t="s">
        <v>607</v>
      </c>
      <c r="H13" s="127"/>
      <c r="I13" s="87"/>
      <c r="J13" s="87"/>
      <c r="K13" s="87"/>
      <c r="L13" s="87"/>
      <c r="M13" s="87"/>
      <c r="N13" s="616"/>
      <c r="O13" s="616"/>
      <c r="P13" s="616"/>
      <c r="Q13" s="616"/>
      <c r="R13" s="610"/>
      <c r="S13" s="146"/>
    </row>
    <row r="14" spans="1:19" s="89" customFormat="1" ht="19.5">
      <c r="A14" s="234"/>
      <c r="B14" s="596" t="s">
        <v>868</v>
      </c>
      <c r="C14" s="365"/>
      <c r="D14" s="551"/>
      <c r="E14" s="279"/>
      <c r="F14" s="279"/>
      <c r="G14" s="562"/>
      <c r="H14" s="126"/>
      <c r="N14" s="616"/>
      <c r="O14" s="616"/>
      <c r="P14" s="616"/>
      <c r="Q14" s="616"/>
      <c r="R14" s="472"/>
      <c r="S14" s="147"/>
    </row>
    <row r="15" spans="1:19" ht="47.25">
      <c r="A15" s="604" t="s">
        <v>44</v>
      </c>
      <c r="B15" s="597" t="s">
        <v>869</v>
      </c>
      <c r="C15" s="343"/>
      <c r="D15" s="233"/>
      <c r="E15" s="562">
        <v>90321.7</v>
      </c>
      <c r="F15" s="562">
        <f aca="true" t="shared" si="0" ref="F15:F21">+E15</f>
        <v>90321.7</v>
      </c>
      <c r="G15" s="562" t="s">
        <v>607</v>
      </c>
      <c r="H15" s="129"/>
      <c r="M15" s="87"/>
      <c r="N15" s="616"/>
      <c r="O15" s="616"/>
      <c r="P15" s="616"/>
      <c r="Q15" s="616"/>
      <c r="R15" s="471"/>
      <c r="S15" s="143"/>
    </row>
    <row r="16" spans="1:19" ht="19.5">
      <c r="A16" s="604"/>
      <c r="B16" s="597" t="s">
        <v>921</v>
      </c>
      <c r="C16" s="343"/>
      <c r="D16" s="233"/>
      <c r="E16" s="562">
        <v>51755.3</v>
      </c>
      <c r="F16" s="562">
        <f t="shared" si="0"/>
        <v>51755.3</v>
      </c>
      <c r="G16" s="562" t="s">
        <v>607</v>
      </c>
      <c r="H16" s="129"/>
      <c r="M16" s="87"/>
      <c r="N16" s="616"/>
      <c r="O16" s="616"/>
      <c r="P16" s="616"/>
      <c r="Q16" s="616"/>
      <c r="R16" s="471"/>
      <c r="S16" s="143"/>
    </row>
    <row r="17" spans="1:19" ht="19.5">
      <c r="A17" s="604"/>
      <c r="B17" s="597" t="s">
        <v>922</v>
      </c>
      <c r="C17" s="343"/>
      <c r="D17" s="233"/>
      <c r="E17" s="562">
        <v>38566.4</v>
      </c>
      <c r="F17" s="562">
        <f t="shared" si="0"/>
        <v>38566.4</v>
      </c>
      <c r="G17" s="562" t="s">
        <v>607</v>
      </c>
      <c r="H17" s="129"/>
      <c r="M17" s="87"/>
      <c r="N17" s="616"/>
      <c r="O17" s="616"/>
      <c r="P17" s="616"/>
      <c r="Q17" s="616"/>
      <c r="R17" s="471"/>
      <c r="S17" s="143"/>
    </row>
    <row r="18" spans="1:19" ht="34.5" customHeight="1">
      <c r="A18" s="604" t="s">
        <v>45</v>
      </c>
      <c r="B18" s="597" t="s">
        <v>870</v>
      </c>
      <c r="C18" s="343"/>
      <c r="D18" s="233"/>
      <c r="E18" s="562">
        <v>45786.4</v>
      </c>
      <c r="F18" s="562">
        <f t="shared" si="0"/>
        <v>45786.4</v>
      </c>
      <c r="G18" s="562" t="s">
        <v>607</v>
      </c>
      <c r="H18" s="129"/>
      <c r="M18" s="87"/>
      <c r="N18" s="616"/>
      <c r="O18" s="616"/>
      <c r="P18" s="616"/>
      <c r="Q18" s="616"/>
      <c r="R18" s="471"/>
      <c r="S18" s="143"/>
    </row>
    <row r="19" spans="1:19" ht="21" customHeight="1">
      <c r="A19" s="604"/>
      <c r="B19" s="597" t="s">
        <v>923</v>
      </c>
      <c r="C19" s="343"/>
      <c r="D19" s="233"/>
      <c r="E19" s="562">
        <v>25881.3</v>
      </c>
      <c r="F19" s="562">
        <f t="shared" si="0"/>
        <v>25881.3</v>
      </c>
      <c r="G19" s="562" t="s">
        <v>607</v>
      </c>
      <c r="H19" s="129"/>
      <c r="M19" s="87"/>
      <c r="N19" s="616"/>
      <c r="O19" s="616"/>
      <c r="P19" s="616"/>
      <c r="Q19" s="616"/>
      <c r="R19" s="471"/>
      <c r="S19" s="143"/>
    </row>
    <row r="20" spans="1:19" ht="20.25" customHeight="1">
      <c r="A20" s="604"/>
      <c r="B20" s="597" t="s">
        <v>924</v>
      </c>
      <c r="C20" s="343"/>
      <c r="D20" s="233"/>
      <c r="E20" s="562">
        <v>19905.1</v>
      </c>
      <c r="F20" s="562">
        <f t="shared" si="0"/>
        <v>19905.1</v>
      </c>
      <c r="G20" s="562" t="s">
        <v>607</v>
      </c>
      <c r="H20" s="129"/>
      <c r="M20" s="87"/>
      <c r="N20" s="616"/>
      <c r="O20" s="616"/>
      <c r="P20" s="616"/>
      <c r="Q20" s="616"/>
      <c r="R20" s="471"/>
      <c r="S20" s="143"/>
    </row>
    <row r="21" spans="1:19" s="90" customFormat="1" ht="19.5">
      <c r="A21" s="603" t="s">
        <v>397</v>
      </c>
      <c r="B21" s="596" t="s">
        <v>871</v>
      </c>
      <c r="C21" s="343">
        <v>7136</v>
      </c>
      <c r="D21" s="233">
        <v>7136</v>
      </c>
      <c r="E21" s="279">
        <f>E23</f>
        <v>266152.1</v>
      </c>
      <c r="F21" s="279">
        <f t="shared" si="0"/>
        <v>266152.1</v>
      </c>
      <c r="G21" s="562" t="s">
        <v>607</v>
      </c>
      <c r="H21" s="127"/>
      <c r="I21" s="87"/>
      <c r="J21" s="87"/>
      <c r="K21" s="87"/>
      <c r="L21" s="87"/>
      <c r="M21" s="87"/>
      <c r="N21" s="616"/>
      <c r="O21" s="616"/>
      <c r="P21" s="616"/>
      <c r="Q21" s="616"/>
      <c r="R21" s="610"/>
      <c r="S21" s="146"/>
    </row>
    <row r="22" spans="1:19" s="89" customFormat="1" ht="19.5">
      <c r="A22" s="234"/>
      <c r="B22" s="596" t="s">
        <v>868</v>
      </c>
      <c r="C22" s="365"/>
      <c r="D22" s="551"/>
      <c r="E22" s="279"/>
      <c r="F22" s="279"/>
      <c r="G22" s="562"/>
      <c r="H22" s="126"/>
      <c r="N22" s="616"/>
      <c r="O22" s="616"/>
      <c r="P22" s="616"/>
      <c r="Q22" s="616"/>
      <c r="R22" s="472"/>
      <c r="S22" s="147"/>
    </row>
    <row r="23" spans="1:19" ht="19.5">
      <c r="A23" s="604" t="s">
        <v>46</v>
      </c>
      <c r="B23" s="597" t="s">
        <v>872</v>
      </c>
      <c r="C23" s="343"/>
      <c r="D23" s="233"/>
      <c r="E23" s="562">
        <v>266152.1</v>
      </c>
      <c r="F23" s="279">
        <f>+E23</f>
        <v>266152.1</v>
      </c>
      <c r="G23" s="562" t="s">
        <v>607</v>
      </c>
      <c r="H23" s="129"/>
      <c r="M23" s="87"/>
      <c r="N23" s="616"/>
      <c r="O23" s="616"/>
      <c r="P23" s="616"/>
      <c r="Q23" s="616"/>
      <c r="R23" s="471">
        <f>198000*0.25</f>
        <v>49500</v>
      </c>
      <c r="S23" s="143">
        <f>+R23*2</f>
        <v>99000</v>
      </c>
    </row>
    <row r="24" spans="1:19" s="90" customFormat="1" ht="47.25">
      <c r="A24" s="603" t="s">
        <v>400</v>
      </c>
      <c r="B24" s="596" t="s">
        <v>873</v>
      </c>
      <c r="C24" s="343">
        <v>7145</v>
      </c>
      <c r="D24" s="233">
        <v>7145</v>
      </c>
      <c r="E24" s="279">
        <f>+E26</f>
        <v>121470</v>
      </c>
      <c r="F24" s="279">
        <f>+E24</f>
        <v>121470</v>
      </c>
      <c r="G24" s="562" t="s">
        <v>607</v>
      </c>
      <c r="H24" s="127"/>
      <c r="I24" s="87"/>
      <c r="J24" s="87"/>
      <c r="K24" s="87"/>
      <c r="L24" s="87"/>
      <c r="M24" s="87"/>
      <c r="N24" s="616"/>
      <c r="O24" s="616"/>
      <c r="P24" s="616"/>
      <c r="Q24" s="616"/>
      <c r="R24" s="610"/>
      <c r="S24" s="146"/>
    </row>
    <row r="25" spans="1:19" s="89" customFormat="1" ht="19.5">
      <c r="A25" s="234"/>
      <c r="B25" s="596" t="s">
        <v>868</v>
      </c>
      <c r="C25" s="365"/>
      <c r="D25" s="551"/>
      <c r="E25" s="279"/>
      <c r="F25" s="279"/>
      <c r="G25" s="562"/>
      <c r="H25" s="126"/>
      <c r="N25" s="616"/>
      <c r="O25" s="616"/>
      <c r="P25" s="616"/>
      <c r="Q25" s="616"/>
      <c r="R25" s="472"/>
      <c r="S25" s="147"/>
    </row>
    <row r="26" spans="1:19" ht="19.5">
      <c r="A26" s="604" t="s">
        <v>47</v>
      </c>
      <c r="B26" s="597" t="s">
        <v>874</v>
      </c>
      <c r="C26" s="343">
        <v>71452</v>
      </c>
      <c r="D26" s="233">
        <v>71452</v>
      </c>
      <c r="E26" s="562">
        <f>E29+E33+E34+E35+E36+E37+E38+E39+E43+E44+E45+E40+E41+E42</f>
        <v>121470</v>
      </c>
      <c r="F26" s="562">
        <f>+E26</f>
        <v>121470</v>
      </c>
      <c r="G26" s="562" t="s">
        <v>607</v>
      </c>
      <c r="H26" s="127"/>
      <c r="M26" s="87"/>
      <c r="N26" s="616"/>
      <c r="O26" s="616"/>
      <c r="P26" s="616"/>
      <c r="Q26" s="616"/>
      <c r="R26" s="471"/>
      <c r="S26" s="143"/>
    </row>
    <row r="27" spans="1:19" s="89" customFormat="1" ht="68.25" customHeight="1">
      <c r="A27" s="604"/>
      <c r="B27" s="597" t="s">
        <v>1040</v>
      </c>
      <c r="C27" s="365"/>
      <c r="D27" s="551"/>
      <c r="E27" s="279"/>
      <c r="F27" s="562"/>
      <c r="G27" s="562"/>
      <c r="H27" s="126"/>
      <c r="N27" s="615"/>
      <c r="O27" s="615"/>
      <c r="P27" s="615"/>
      <c r="Q27" s="615"/>
      <c r="R27" s="609">
        <f>SUM(N29:N44)</f>
        <v>0</v>
      </c>
      <c r="S27" s="145">
        <f>SUM(O29:O44)</f>
        <v>0</v>
      </c>
    </row>
    <row r="28" spans="1:19" s="89" customFormat="1" ht="19.5">
      <c r="A28" s="604"/>
      <c r="B28" s="597" t="s">
        <v>868</v>
      </c>
      <c r="C28" s="365"/>
      <c r="D28" s="551"/>
      <c r="E28" s="279"/>
      <c r="F28" s="562"/>
      <c r="G28" s="562"/>
      <c r="H28" s="126"/>
      <c r="N28" s="616"/>
      <c r="O28" s="616"/>
      <c r="P28" s="616"/>
      <c r="Q28" s="616"/>
      <c r="R28" s="472"/>
      <c r="S28" s="147"/>
    </row>
    <row r="29" spans="1:19" s="89" customFormat="1" ht="84.75" customHeight="1">
      <c r="A29" s="604" t="s">
        <v>48</v>
      </c>
      <c r="B29" s="598" t="s">
        <v>49</v>
      </c>
      <c r="C29" s="343"/>
      <c r="D29" s="233"/>
      <c r="E29" s="562">
        <f>E31+E32</f>
        <v>1656</v>
      </c>
      <c r="F29" s="279">
        <f>+E29</f>
        <v>1656</v>
      </c>
      <c r="G29" s="562" t="s">
        <v>607</v>
      </c>
      <c r="H29" s="126"/>
      <c r="N29" s="616"/>
      <c r="O29" s="616"/>
      <c r="P29" s="616"/>
      <c r="Q29" s="616"/>
      <c r="R29" s="609">
        <f>+R27-N26</f>
        <v>0</v>
      </c>
      <c r="S29" s="145">
        <f>+S27-O26</f>
        <v>0</v>
      </c>
    </row>
    <row r="30" spans="1:19" s="89" customFormat="1" ht="19.5">
      <c r="A30" s="551"/>
      <c r="B30" s="598" t="s">
        <v>286</v>
      </c>
      <c r="C30" s="365"/>
      <c r="D30" s="551"/>
      <c r="E30" s="562"/>
      <c r="F30" s="562"/>
      <c r="G30" s="562"/>
      <c r="H30" s="126"/>
      <c r="N30" s="616"/>
      <c r="O30" s="616"/>
      <c r="P30" s="616"/>
      <c r="Q30" s="616"/>
      <c r="R30" s="472"/>
      <c r="S30" s="147"/>
    </row>
    <row r="31" spans="1:19" s="89" customFormat="1" ht="21">
      <c r="A31" s="604" t="s">
        <v>50</v>
      </c>
      <c r="B31" s="599" t="s">
        <v>875</v>
      </c>
      <c r="C31" s="343"/>
      <c r="D31" s="233"/>
      <c r="E31" s="562">
        <v>1620</v>
      </c>
      <c r="F31" s="562">
        <f aca="true" t="shared" si="1" ref="F31:F38">+E31</f>
        <v>1620</v>
      </c>
      <c r="G31" s="562" t="s">
        <v>607</v>
      </c>
      <c r="H31" s="130"/>
      <c r="N31" s="616"/>
      <c r="O31" s="616"/>
      <c r="P31" s="616"/>
      <c r="Q31" s="616"/>
      <c r="R31" s="472"/>
      <c r="S31" s="147"/>
    </row>
    <row r="32" spans="1:19" s="89" customFormat="1" ht="26.25" customHeight="1">
      <c r="A32" s="604" t="s">
        <v>51</v>
      </c>
      <c r="B32" s="599" t="s">
        <v>876</v>
      </c>
      <c r="C32" s="343"/>
      <c r="D32" s="233"/>
      <c r="E32" s="562">
        <v>36</v>
      </c>
      <c r="F32" s="562">
        <f t="shared" si="1"/>
        <v>36</v>
      </c>
      <c r="G32" s="562" t="s">
        <v>607</v>
      </c>
      <c r="H32" s="130"/>
      <c r="N32" s="616"/>
      <c r="O32" s="616"/>
      <c r="P32" s="616"/>
      <c r="Q32" s="616"/>
      <c r="R32" s="472"/>
      <c r="S32" s="147"/>
    </row>
    <row r="33" spans="1:19" s="89" customFormat="1" ht="134.25" customHeight="1">
      <c r="A33" s="604" t="s">
        <v>52</v>
      </c>
      <c r="B33" s="598" t="s">
        <v>878</v>
      </c>
      <c r="C33" s="343"/>
      <c r="D33" s="233"/>
      <c r="E33" s="562">
        <v>420</v>
      </c>
      <c r="F33" s="279">
        <f t="shared" si="1"/>
        <v>420</v>
      </c>
      <c r="G33" s="562" t="s">
        <v>607</v>
      </c>
      <c r="H33" s="126"/>
      <c r="N33" s="616"/>
      <c r="O33" s="616"/>
      <c r="P33" s="616"/>
      <c r="Q33" s="616"/>
      <c r="R33" s="472"/>
      <c r="S33" s="147"/>
    </row>
    <row r="34" spans="1:19" s="89" customFormat="1" ht="62.25" customHeight="1">
      <c r="A34" s="234" t="s">
        <v>53</v>
      </c>
      <c r="B34" s="598" t="s">
        <v>879</v>
      </c>
      <c r="C34" s="343"/>
      <c r="D34" s="233"/>
      <c r="E34" s="562">
        <v>50</v>
      </c>
      <c r="F34" s="279">
        <f t="shared" si="1"/>
        <v>50</v>
      </c>
      <c r="G34" s="562" t="s">
        <v>607</v>
      </c>
      <c r="H34" s="126"/>
      <c r="N34" s="616"/>
      <c r="O34" s="616"/>
      <c r="P34" s="616"/>
      <c r="Q34" s="616"/>
      <c r="R34" s="472"/>
      <c r="S34" s="147"/>
    </row>
    <row r="35" spans="1:19" s="89" customFormat="1" ht="85.5" customHeight="1">
      <c r="A35" s="604" t="s">
        <v>54</v>
      </c>
      <c r="B35" s="598" t="s">
        <v>503</v>
      </c>
      <c r="C35" s="343"/>
      <c r="D35" s="233"/>
      <c r="E35" s="562">
        <v>37100</v>
      </c>
      <c r="F35" s="279">
        <f t="shared" si="1"/>
        <v>37100</v>
      </c>
      <c r="G35" s="562" t="s">
        <v>607</v>
      </c>
      <c r="H35" s="126"/>
      <c r="N35" s="616"/>
      <c r="O35" s="616"/>
      <c r="P35" s="616"/>
      <c r="Q35" s="616"/>
      <c r="R35" s="472"/>
      <c r="S35" s="147"/>
    </row>
    <row r="36" spans="1:19" s="89" customFormat="1" ht="36" customHeight="1">
      <c r="A36" s="604" t="s">
        <v>55</v>
      </c>
      <c r="B36" s="598" t="s">
        <v>880</v>
      </c>
      <c r="C36" s="343"/>
      <c r="D36" s="233"/>
      <c r="E36" s="562">
        <v>730</v>
      </c>
      <c r="F36" s="562">
        <f t="shared" si="1"/>
        <v>730</v>
      </c>
      <c r="G36" s="562" t="s">
        <v>607</v>
      </c>
      <c r="H36" s="126"/>
      <c r="N36" s="616"/>
      <c r="O36" s="616"/>
      <c r="P36" s="616"/>
      <c r="Q36" s="616"/>
      <c r="R36" s="472"/>
      <c r="S36" s="147"/>
    </row>
    <row r="37" spans="1:19" s="89" customFormat="1" ht="108" customHeight="1">
      <c r="A37" s="604" t="s">
        <v>56</v>
      </c>
      <c r="B37" s="598" t="s">
        <v>504</v>
      </c>
      <c r="C37" s="343"/>
      <c r="D37" s="233"/>
      <c r="E37" s="562">
        <v>12900</v>
      </c>
      <c r="F37" s="279">
        <f t="shared" si="1"/>
        <v>12900</v>
      </c>
      <c r="G37" s="562" t="s">
        <v>607</v>
      </c>
      <c r="H37" s="126"/>
      <c r="N37" s="616"/>
      <c r="O37" s="616"/>
      <c r="P37" s="616"/>
      <c r="Q37" s="616"/>
      <c r="R37" s="472"/>
      <c r="S37" s="147"/>
    </row>
    <row r="38" spans="1:19" s="89" customFormat="1" ht="87" customHeight="1">
      <c r="A38" s="604" t="s">
        <v>57</v>
      </c>
      <c r="B38" s="598" t="s">
        <v>505</v>
      </c>
      <c r="C38" s="343"/>
      <c r="D38" s="233"/>
      <c r="E38" s="562">
        <v>2256</v>
      </c>
      <c r="F38" s="562">
        <f t="shared" si="1"/>
        <v>2256</v>
      </c>
      <c r="G38" s="562" t="s">
        <v>607</v>
      </c>
      <c r="H38" s="126"/>
      <c r="N38" s="616"/>
      <c r="O38" s="616"/>
      <c r="P38" s="616"/>
      <c r="Q38" s="616"/>
      <c r="R38" s="472"/>
      <c r="S38" s="147"/>
    </row>
    <row r="39" spans="1:19" s="89" customFormat="1" ht="73.5" customHeight="1">
      <c r="A39" s="604" t="s">
        <v>58</v>
      </c>
      <c r="B39" s="598" t="s">
        <v>506</v>
      </c>
      <c r="C39" s="343"/>
      <c r="D39" s="233"/>
      <c r="E39" s="562"/>
      <c r="F39" s="279"/>
      <c r="G39" s="562" t="s">
        <v>607</v>
      </c>
      <c r="H39" s="126"/>
      <c r="N39" s="616"/>
      <c r="O39" s="616"/>
      <c r="P39" s="616"/>
      <c r="Q39" s="616"/>
      <c r="R39" s="472"/>
      <c r="S39" s="147"/>
    </row>
    <row r="40" spans="1:19" s="89" customFormat="1" ht="37.5" customHeight="1">
      <c r="A40" s="604" t="s">
        <v>59</v>
      </c>
      <c r="B40" s="598" t="s">
        <v>507</v>
      </c>
      <c r="C40" s="343"/>
      <c r="D40" s="233"/>
      <c r="E40" s="562">
        <v>52138</v>
      </c>
      <c r="F40" s="279">
        <f aca="true" t="shared" si="2" ref="F40:F46">+E40</f>
        <v>52138</v>
      </c>
      <c r="G40" s="562" t="s">
        <v>607</v>
      </c>
      <c r="H40" s="126"/>
      <c r="N40" s="616"/>
      <c r="O40" s="616"/>
      <c r="P40" s="616"/>
      <c r="Q40" s="616"/>
      <c r="R40" s="609">
        <f>+N40-R29</f>
        <v>0</v>
      </c>
      <c r="S40" s="145">
        <f>+O40-S29</f>
        <v>0</v>
      </c>
    </row>
    <row r="41" spans="1:19" s="89" customFormat="1" ht="45" customHeight="1">
      <c r="A41" s="604" t="s">
        <v>60</v>
      </c>
      <c r="B41" s="598" t="s">
        <v>508</v>
      </c>
      <c r="C41" s="343"/>
      <c r="D41" s="233"/>
      <c r="E41" s="562">
        <v>140</v>
      </c>
      <c r="F41" s="562">
        <f t="shared" si="2"/>
        <v>140</v>
      </c>
      <c r="G41" s="562" t="s">
        <v>607</v>
      </c>
      <c r="H41" s="126"/>
      <c r="N41" s="616"/>
      <c r="O41" s="616"/>
      <c r="P41" s="616"/>
      <c r="Q41" s="616"/>
      <c r="R41" s="472"/>
      <c r="S41" s="147"/>
    </row>
    <row r="42" spans="1:19" s="89" customFormat="1" ht="71.25" customHeight="1">
      <c r="A42" s="604" t="s">
        <v>61</v>
      </c>
      <c r="B42" s="598" t="s">
        <v>509</v>
      </c>
      <c r="C42" s="343"/>
      <c r="D42" s="233"/>
      <c r="E42" s="562">
        <v>600</v>
      </c>
      <c r="F42" s="279">
        <f t="shared" si="2"/>
        <v>600</v>
      </c>
      <c r="G42" s="562" t="s">
        <v>607</v>
      </c>
      <c r="H42" s="126"/>
      <c r="N42" s="616"/>
      <c r="O42" s="616"/>
      <c r="P42" s="616"/>
      <c r="Q42" s="616"/>
      <c r="R42" s="472"/>
      <c r="S42" s="147"/>
    </row>
    <row r="43" spans="1:19" s="89" customFormat="1" ht="45.75" customHeight="1">
      <c r="A43" s="604" t="s">
        <v>279</v>
      </c>
      <c r="B43" s="598" t="s">
        <v>510</v>
      </c>
      <c r="C43" s="343"/>
      <c r="D43" s="233"/>
      <c r="E43" s="562">
        <v>2700</v>
      </c>
      <c r="F43" s="279">
        <f t="shared" si="2"/>
        <v>2700</v>
      </c>
      <c r="G43" s="562" t="s">
        <v>607</v>
      </c>
      <c r="H43" s="126"/>
      <c r="N43" s="616"/>
      <c r="O43" s="616"/>
      <c r="P43" s="616"/>
      <c r="Q43" s="616"/>
      <c r="R43" s="472"/>
      <c r="S43" s="147"/>
    </row>
    <row r="44" spans="1:19" s="89" customFormat="1" ht="23.25" customHeight="1">
      <c r="A44" s="234" t="s">
        <v>896</v>
      </c>
      <c r="B44" s="598" t="s">
        <v>895</v>
      </c>
      <c r="C44" s="343"/>
      <c r="D44" s="233"/>
      <c r="E44" s="562">
        <v>10000</v>
      </c>
      <c r="F44" s="279">
        <f>+E44</f>
        <v>10000</v>
      </c>
      <c r="G44" s="562"/>
      <c r="H44" s="126"/>
      <c r="N44" s="616"/>
      <c r="O44" s="616"/>
      <c r="P44" s="616"/>
      <c r="Q44" s="616"/>
      <c r="R44" s="472"/>
      <c r="S44" s="147"/>
    </row>
    <row r="45" spans="1:19" s="90" customFormat="1" ht="47.25">
      <c r="A45" s="605">
        <v>1147</v>
      </c>
      <c r="B45" s="598" t="s">
        <v>1041</v>
      </c>
      <c r="C45" s="343"/>
      <c r="D45" s="233"/>
      <c r="E45" s="590">
        <v>780</v>
      </c>
      <c r="F45" s="590">
        <f>+E45</f>
        <v>780</v>
      </c>
      <c r="G45" s="562" t="s">
        <v>607</v>
      </c>
      <c r="H45" s="127"/>
      <c r="I45" s="87"/>
      <c r="J45" s="87"/>
      <c r="K45" s="87"/>
      <c r="L45" s="87"/>
      <c r="M45" s="87"/>
      <c r="N45" s="616"/>
      <c r="O45" s="616"/>
      <c r="P45" s="616"/>
      <c r="Q45" s="616"/>
      <c r="R45" s="610"/>
      <c r="S45" s="146"/>
    </row>
    <row r="46" spans="1:19" s="89" customFormat="1" ht="47.25">
      <c r="A46" s="603" t="s">
        <v>62</v>
      </c>
      <c r="B46" s="596" t="s">
        <v>881</v>
      </c>
      <c r="C46" s="343">
        <v>7146</v>
      </c>
      <c r="D46" s="233">
        <v>7146</v>
      </c>
      <c r="E46" s="279">
        <v>35200</v>
      </c>
      <c r="F46" s="279">
        <f t="shared" si="2"/>
        <v>35200</v>
      </c>
      <c r="G46" s="562" t="s">
        <v>607</v>
      </c>
      <c r="H46" s="126"/>
      <c r="N46" s="616"/>
      <c r="O46" s="616"/>
      <c r="P46" s="616"/>
      <c r="Q46" s="616"/>
      <c r="R46" s="472"/>
      <c r="S46" s="147"/>
    </row>
    <row r="47" spans="1:19" ht="19.5">
      <c r="A47" s="234"/>
      <c r="B47" s="596" t="s">
        <v>868</v>
      </c>
      <c r="C47" s="365"/>
      <c r="D47" s="551"/>
      <c r="E47" s="279"/>
      <c r="F47" s="279"/>
      <c r="G47" s="562"/>
      <c r="H47" s="127"/>
      <c r="M47" s="87"/>
      <c r="N47" s="616"/>
      <c r="O47" s="616"/>
      <c r="P47" s="616"/>
      <c r="Q47" s="616"/>
      <c r="R47" s="471"/>
      <c r="S47" s="143"/>
    </row>
    <row r="48" spans="1:19" s="89" customFormat="1" ht="31.5">
      <c r="A48" s="604" t="s">
        <v>63</v>
      </c>
      <c r="B48" s="597" t="s">
        <v>882</v>
      </c>
      <c r="C48" s="343"/>
      <c r="D48" s="233"/>
      <c r="E48" s="562">
        <v>35200</v>
      </c>
      <c r="F48" s="279">
        <f>+E48</f>
        <v>35200</v>
      </c>
      <c r="G48" s="562" t="s">
        <v>607</v>
      </c>
      <c r="H48" s="126"/>
      <c r="N48" s="616"/>
      <c r="O48" s="616"/>
      <c r="P48" s="616"/>
      <c r="Q48" s="616"/>
      <c r="R48" s="472"/>
      <c r="S48" s="147"/>
    </row>
    <row r="49" spans="1:19" s="89" customFormat="1" ht="16.5" customHeight="1">
      <c r="A49" s="604"/>
      <c r="B49" s="597" t="s">
        <v>64</v>
      </c>
      <c r="C49" s="365"/>
      <c r="D49" s="551"/>
      <c r="E49" s="279"/>
      <c r="F49" s="562"/>
      <c r="G49" s="562"/>
      <c r="H49" s="126"/>
      <c r="N49" s="616"/>
      <c r="O49" s="616"/>
      <c r="P49" s="616"/>
      <c r="Q49" s="616"/>
      <c r="R49" s="472"/>
      <c r="S49" s="147"/>
    </row>
    <row r="50" spans="1:19" s="89" customFormat="1" ht="25.5" customHeight="1">
      <c r="A50" s="604"/>
      <c r="B50" s="597" t="s">
        <v>868</v>
      </c>
      <c r="C50" s="365"/>
      <c r="D50" s="551"/>
      <c r="E50" s="279"/>
      <c r="F50" s="562"/>
      <c r="G50" s="562"/>
      <c r="H50" s="126"/>
      <c r="N50" s="616"/>
      <c r="O50" s="616"/>
      <c r="P50" s="616"/>
      <c r="Q50" s="616"/>
      <c r="R50" s="472"/>
      <c r="S50" s="147"/>
    </row>
    <row r="51" spans="1:19" s="89" customFormat="1" ht="120.75" customHeight="1">
      <c r="A51" s="604" t="s">
        <v>65</v>
      </c>
      <c r="B51" s="598" t="s">
        <v>883</v>
      </c>
      <c r="C51" s="343"/>
      <c r="D51" s="233"/>
      <c r="E51" s="562">
        <v>10100</v>
      </c>
      <c r="F51" s="279">
        <f>+E51</f>
        <v>10100</v>
      </c>
      <c r="G51" s="562" t="s">
        <v>607</v>
      </c>
      <c r="H51" s="126"/>
      <c r="N51" s="616"/>
      <c r="O51" s="616"/>
      <c r="P51" s="616"/>
      <c r="Q51" s="616"/>
      <c r="R51" s="472"/>
      <c r="S51" s="147"/>
    </row>
    <row r="52" spans="1:19" s="90" customFormat="1" ht="126">
      <c r="A52" s="234" t="s">
        <v>66</v>
      </c>
      <c r="B52" s="598" t="s">
        <v>884</v>
      </c>
      <c r="C52" s="343"/>
      <c r="D52" s="233"/>
      <c r="E52" s="562">
        <v>25100</v>
      </c>
      <c r="F52" s="279">
        <f>+E52</f>
        <v>25100</v>
      </c>
      <c r="G52" s="562" t="s">
        <v>607</v>
      </c>
      <c r="H52" s="127"/>
      <c r="I52" s="87"/>
      <c r="J52" s="87"/>
      <c r="K52" s="87"/>
      <c r="L52" s="87"/>
      <c r="M52" s="87"/>
      <c r="N52" s="140"/>
      <c r="O52" s="140"/>
      <c r="P52" s="140"/>
      <c r="Q52" s="140"/>
      <c r="R52" s="610"/>
      <c r="S52" s="146"/>
    </row>
    <row r="53" spans="1:19" s="89" customFormat="1" ht="15.75" customHeight="1">
      <c r="A53" s="603" t="s">
        <v>67</v>
      </c>
      <c r="B53" s="596" t="s">
        <v>885</v>
      </c>
      <c r="C53" s="343">
        <v>7161</v>
      </c>
      <c r="D53" s="767">
        <v>7161</v>
      </c>
      <c r="E53" s="279"/>
      <c r="F53" s="279"/>
      <c r="G53" s="562" t="s">
        <v>607</v>
      </c>
      <c r="H53" s="126"/>
      <c r="N53" s="616"/>
      <c r="O53" s="616"/>
      <c r="P53" s="616"/>
      <c r="Q53" s="616"/>
      <c r="R53" s="472"/>
      <c r="S53" s="147"/>
    </row>
    <row r="54" spans="1:19" s="89" customFormat="1" ht="19.5">
      <c r="A54" s="604"/>
      <c r="B54" s="597" t="s">
        <v>682</v>
      </c>
      <c r="C54" s="365"/>
      <c r="D54" s="767"/>
      <c r="E54" s="279"/>
      <c r="F54" s="279"/>
      <c r="G54" s="562"/>
      <c r="H54" s="126"/>
      <c r="N54" s="616"/>
      <c r="O54" s="616"/>
      <c r="P54" s="616"/>
      <c r="Q54" s="616"/>
      <c r="R54" s="472"/>
      <c r="S54" s="147"/>
    </row>
    <row r="55" spans="1:19" ht="28.5" customHeight="1">
      <c r="A55" s="234"/>
      <c r="B55" s="596" t="s">
        <v>868</v>
      </c>
      <c r="C55" s="365"/>
      <c r="D55" s="551"/>
      <c r="E55" s="279"/>
      <c r="F55" s="279"/>
      <c r="G55" s="562"/>
      <c r="H55" s="127"/>
      <c r="M55" s="87"/>
      <c r="N55" s="140"/>
      <c r="O55" s="140"/>
      <c r="P55" s="140"/>
      <c r="Q55" s="140"/>
      <c r="R55" s="471"/>
      <c r="S55" s="143"/>
    </row>
    <row r="56" spans="1:19" s="89" customFormat="1" ht="15" customHeight="1">
      <c r="A56" s="604" t="s">
        <v>68</v>
      </c>
      <c r="B56" s="597" t="s">
        <v>805</v>
      </c>
      <c r="C56" s="343"/>
      <c r="D56" s="233"/>
      <c r="E56" s="562"/>
      <c r="F56" s="562"/>
      <c r="G56" s="562" t="s">
        <v>607</v>
      </c>
      <c r="H56" s="126"/>
      <c r="N56" s="616"/>
      <c r="O56" s="616"/>
      <c r="P56" s="616"/>
      <c r="Q56" s="616"/>
      <c r="R56" s="472"/>
      <c r="S56" s="147"/>
    </row>
    <row r="57" spans="1:19" s="89" customFormat="1" ht="19.5">
      <c r="A57" s="604"/>
      <c r="B57" s="597" t="s">
        <v>286</v>
      </c>
      <c r="C57" s="365"/>
      <c r="D57" s="551"/>
      <c r="E57" s="279"/>
      <c r="F57" s="562"/>
      <c r="G57" s="562"/>
      <c r="H57" s="126"/>
      <c r="N57" s="616"/>
      <c r="O57" s="616"/>
      <c r="P57" s="616"/>
      <c r="Q57" s="616"/>
      <c r="R57" s="472"/>
      <c r="S57" s="147"/>
    </row>
    <row r="58" spans="1:19" s="89" customFormat="1" ht="19.5">
      <c r="A58" s="606" t="s">
        <v>69</v>
      </c>
      <c r="B58" s="598" t="s">
        <v>886</v>
      </c>
      <c r="C58" s="343"/>
      <c r="D58" s="233"/>
      <c r="E58" s="562"/>
      <c r="F58" s="562"/>
      <c r="G58" s="562" t="s">
        <v>607</v>
      </c>
      <c r="H58" s="126"/>
      <c r="N58" s="616"/>
      <c r="O58" s="616"/>
      <c r="P58" s="616"/>
      <c r="Q58" s="616"/>
      <c r="R58" s="472"/>
      <c r="S58" s="147"/>
    </row>
    <row r="59" spans="1:19" s="89" customFormat="1" ht="28.5" customHeight="1">
      <c r="A59" s="606" t="s">
        <v>70</v>
      </c>
      <c r="B59" s="598" t="s">
        <v>887</v>
      </c>
      <c r="C59" s="343"/>
      <c r="D59" s="233"/>
      <c r="E59" s="562"/>
      <c r="F59" s="562"/>
      <c r="G59" s="562" t="s">
        <v>607</v>
      </c>
      <c r="H59" s="126"/>
      <c r="N59" s="616"/>
      <c r="O59" s="616"/>
      <c r="P59" s="616"/>
      <c r="Q59" s="616"/>
      <c r="R59" s="472"/>
      <c r="S59" s="147"/>
    </row>
    <row r="60" spans="1:19" s="89" customFormat="1" ht="36.75" customHeight="1">
      <c r="A60" s="606" t="s">
        <v>71</v>
      </c>
      <c r="B60" s="598" t="s">
        <v>511</v>
      </c>
      <c r="C60" s="343"/>
      <c r="D60" s="233"/>
      <c r="E60" s="562"/>
      <c r="F60" s="562"/>
      <c r="G60" s="562" t="s">
        <v>607</v>
      </c>
      <c r="H60" s="131"/>
      <c r="N60" s="616"/>
      <c r="O60" s="616"/>
      <c r="P60" s="616"/>
      <c r="Q60" s="616"/>
      <c r="R60" s="472"/>
      <c r="S60" s="147"/>
    </row>
    <row r="61" spans="1:19" s="90" customFormat="1" ht="110.25">
      <c r="A61" s="606" t="s">
        <v>681</v>
      </c>
      <c r="B61" s="597" t="s">
        <v>158</v>
      </c>
      <c r="C61" s="343"/>
      <c r="D61" s="233"/>
      <c r="E61" s="562"/>
      <c r="F61" s="562"/>
      <c r="G61" s="562" t="s">
        <v>607</v>
      </c>
      <c r="H61" s="127"/>
      <c r="I61" s="87"/>
      <c r="J61" s="87"/>
      <c r="K61" s="87"/>
      <c r="L61" s="87"/>
      <c r="M61" s="87"/>
      <c r="N61" s="616"/>
      <c r="O61" s="616"/>
      <c r="P61" s="616"/>
      <c r="Q61" s="616"/>
      <c r="R61" s="610"/>
      <c r="S61" s="146"/>
    </row>
    <row r="62" spans="1:19" s="89" customFormat="1" ht="19.5">
      <c r="A62" s="603" t="s">
        <v>600</v>
      </c>
      <c r="B62" s="596" t="s">
        <v>888</v>
      </c>
      <c r="C62" s="343">
        <v>7300</v>
      </c>
      <c r="D62" s="233">
        <v>7300</v>
      </c>
      <c r="E62" s="279">
        <f>E65+E68+E71+E74+E77+E89</f>
        <v>2029325.2000000002</v>
      </c>
      <c r="F62" s="279">
        <f>+E62</f>
        <v>2029325.2000000002</v>
      </c>
      <c r="G62" s="562"/>
      <c r="H62" s="126"/>
      <c r="N62" s="616"/>
      <c r="O62" s="616"/>
      <c r="P62" s="616"/>
      <c r="Q62" s="616"/>
      <c r="R62" s="472"/>
      <c r="S62" s="147"/>
    </row>
    <row r="63" spans="1:19" s="89" customFormat="1" ht="31.5">
      <c r="A63" s="234"/>
      <c r="B63" s="596" t="s">
        <v>72</v>
      </c>
      <c r="C63" s="365"/>
      <c r="D63" s="551"/>
      <c r="E63" s="279"/>
      <c r="F63" s="279"/>
      <c r="G63" s="562"/>
      <c r="H63" s="126"/>
      <c r="N63" s="616"/>
      <c r="O63" s="616"/>
      <c r="P63" s="616"/>
      <c r="Q63" s="616"/>
      <c r="R63" s="472"/>
      <c r="S63" s="147"/>
    </row>
    <row r="64" spans="1:19" s="90" customFormat="1" ht="19.5">
      <c r="A64" s="234"/>
      <c r="B64" s="596" t="s">
        <v>868</v>
      </c>
      <c r="C64" s="365"/>
      <c r="D64" s="551"/>
      <c r="E64" s="279"/>
      <c r="F64" s="279"/>
      <c r="G64" s="562"/>
      <c r="H64" s="127"/>
      <c r="I64" s="87"/>
      <c r="J64" s="87"/>
      <c r="K64" s="87"/>
      <c r="L64" s="87"/>
      <c r="M64" s="87"/>
      <c r="N64" s="140"/>
      <c r="O64" s="140"/>
      <c r="P64" s="140"/>
      <c r="Q64" s="140"/>
      <c r="R64" s="610"/>
      <c r="S64" s="146"/>
    </row>
    <row r="65" spans="1:19" s="89" customFormat="1" ht="47.25">
      <c r="A65" s="603" t="s">
        <v>403</v>
      </c>
      <c r="B65" s="596" t="s">
        <v>0</v>
      </c>
      <c r="C65" s="343">
        <v>7311</v>
      </c>
      <c r="D65" s="233">
        <v>7311</v>
      </c>
      <c r="E65" s="279"/>
      <c r="F65" s="279"/>
      <c r="G65" s="562" t="s">
        <v>607</v>
      </c>
      <c r="H65" s="126"/>
      <c r="N65" s="616"/>
      <c r="O65" s="616"/>
      <c r="P65" s="616"/>
      <c r="Q65" s="616"/>
      <c r="R65" s="472"/>
      <c r="S65" s="147"/>
    </row>
    <row r="66" spans="1:19" ht="28.5" customHeight="1">
      <c r="A66" s="234"/>
      <c r="B66" s="596" t="s">
        <v>868</v>
      </c>
      <c r="C66" s="365"/>
      <c r="D66" s="551"/>
      <c r="E66" s="279"/>
      <c r="F66" s="279"/>
      <c r="G66" s="562"/>
      <c r="H66" s="127"/>
      <c r="M66" s="87"/>
      <c r="N66" s="140"/>
      <c r="O66" s="140"/>
      <c r="P66" s="140"/>
      <c r="Q66" s="140"/>
      <c r="R66" s="471"/>
      <c r="S66" s="143"/>
    </row>
    <row r="67" spans="1:19" s="90" customFormat="1" ht="78.75">
      <c r="A67" s="604" t="s">
        <v>73</v>
      </c>
      <c r="B67" s="597" t="s">
        <v>270</v>
      </c>
      <c r="C67" s="344"/>
      <c r="D67" s="591"/>
      <c r="E67" s="562"/>
      <c r="F67" s="562"/>
      <c r="G67" s="562" t="s">
        <v>607</v>
      </c>
      <c r="H67" s="127"/>
      <c r="I67" s="87"/>
      <c r="J67" s="87"/>
      <c r="K67" s="87"/>
      <c r="L67" s="87"/>
      <c r="M67" s="87"/>
      <c r="N67" s="140"/>
      <c r="O67" s="140"/>
      <c r="P67" s="140"/>
      <c r="Q67" s="140"/>
      <c r="R67" s="610"/>
      <c r="S67" s="146"/>
    </row>
    <row r="68" spans="1:19" s="90" customFormat="1" ht="47.25">
      <c r="A68" s="604" t="s">
        <v>404</v>
      </c>
      <c r="B68" s="596" t="s">
        <v>1</v>
      </c>
      <c r="C68" s="344">
        <v>7312</v>
      </c>
      <c r="D68" s="591">
        <v>7312</v>
      </c>
      <c r="E68" s="562"/>
      <c r="F68" s="562" t="s">
        <v>607</v>
      </c>
      <c r="G68" s="562"/>
      <c r="H68" s="127"/>
      <c r="I68" s="87"/>
      <c r="J68" s="87"/>
      <c r="K68" s="87"/>
      <c r="L68" s="87"/>
      <c r="M68" s="87"/>
      <c r="N68" s="140"/>
      <c r="O68" s="140"/>
      <c r="P68" s="140"/>
      <c r="Q68" s="140"/>
      <c r="R68" s="610"/>
      <c r="S68" s="146"/>
    </row>
    <row r="69" spans="1:19" ht="19.5">
      <c r="A69" s="604"/>
      <c r="B69" s="596" t="s">
        <v>868</v>
      </c>
      <c r="C69" s="343"/>
      <c r="D69" s="233"/>
      <c r="E69" s="569"/>
      <c r="F69" s="569"/>
      <c r="G69" s="562"/>
      <c r="H69" s="127"/>
      <c r="M69" s="87"/>
      <c r="N69" s="140"/>
      <c r="O69" s="140"/>
      <c r="P69" s="140"/>
      <c r="Q69" s="140"/>
      <c r="R69" s="471"/>
      <c r="S69" s="143"/>
    </row>
    <row r="70" spans="1:19" s="90" customFormat="1" ht="94.5">
      <c r="A70" s="234" t="s">
        <v>405</v>
      </c>
      <c r="B70" s="597" t="s">
        <v>271</v>
      </c>
      <c r="C70" s="344"/>
      <c r="D70" s="591"/>
      <c r="E70" s="562"/>
      <c r="F70" s="562" t="s">
        <v>607</v>
      </c>
      <c r="G70" s="562"/>
      <c r="H70" s="127"/>
      <c r="I70" s="87"/>
      <c r="J70" s="87"/>
      <c r="K70" s="87"/>
      <c r="L70" s="87"/>
      <c r="M70" s="87"/>
      <c r="N70" s="140"/>
      <c r="O70" s="140"/>
      <c r="P70" s="140"/>
      <c r="Q70" s="140"/>
      <c r="R70" s="610"/>
      <c r="S70" s="146"/>
    </row>
    <row r="71" spans="1:19" s="90" customFormat="1" ht="47.25">
      <c r="A71" s="604" t="s">
        <v>74</v>
      </c>
      <c r="B71" s="596" t="s">
        <v>2</v>
      </c>
      <c r="C71" s="344">
        <v>7321</v>
      </c>
      <c r="D71" s="591">
        <v>7321</v>
      </c>
      <c r="E71" s="562"/>
      <c r="F71" s="562"/>
      <c r="G71" s="562" t="s">
        <v>607</v>
      </c>
      <c r="H71" s="127"/>
      <c r="I71" s="87"/>
      <c r="J71" s="87"/>
      <c r="K71" s="87"/>
      <c r="L71" s="87"/>
      <c r="M71" s="87"/>
      <c r="N71" s="140"/>
      <c r="O71" s="140"/>
      <c r="P71" s="140"/>
      <c r="Q71" s="140"/>
      <c r="R71" s="610"/>
      <c r="S71" s="146"/>
    </row>
    <row r="72" spans="1:19" ht="20.25" thickBot="1">
      <c r="A72" s="604"/>
      <c r="B72" s="596" t="s">
        <v>868</v>
      </c>
      <c r="C72" s="343"/>
      <c r="D72" s="233"/>
      <c r="E72" s="569"/>
      <c r="F72" s="569"/>
      <c r="G72" s="562"/>
      <c r="H72" s="127"/>
      <c r="M72" s="87"/>
      <c r="N72" s="140"/>
      <c r="O72" s="140"/>
      <c r="P72" s="140"/>
      <c r="Q72" s="140"/>
      <c r="R72" s="611"/>
      <c r="S72" s="148"/>
    </row>
    <row r="73" spans="1:19" s="90" customFormat="1" ht="78.75">
      <c r="A73" s="604" t="s">
        <v>75</v>
      </c>
      <c r="B73" s="597" t="s">
        <v>3</v>
      </c>
      <c r="C73" s="344"/>
      <c r="D73" s="591"/>
      <c r="E73" s="562"/>
      <c r="F73" s="562"/>
      <c r="G73" s="562" t="s">
        <v>607</v>
      </c>
      <c r="H73" s="127"/>
      <c r="I73" s="87"/>
      <c r="J73" s="87"/>
      <c r="K73" s="87"/>
      <c r="L73" s="87"/>
      <c r="M73" s="87"/>
      <c r="N73" s="140"/>
      <c r="O73" s="140"/>
      <c r="P73" s="140"/>
      <c r="Q73" s="140"/>
      <c r="R73" s="150"/>
      <c r="S73" s="150"/>
    </row>
    <row r="74" spans="1:19" s="90" customFormat="1" ht="48" thickBot="1">
      <c r="A74" s="604" t="s">
        <v>76</v>
      </c>
      <c r="B74" s="596" t="s">
        <v>4</v>
      </c>
      <c r="C74" s="344">
        <v>7322</v>
      </c>
      <c r="D74" s="591">
        <v>7322</v>
      </c>
      <c r="E74" s="562"/>
      <c r="F74" s="562" t="s">
        <v>607</v>
      </c>
      <c r="G74" s="562"/>
      <c r="H74" s="127"/>
      <c r="I74" s="87"/>
      <c r="J74" s="87"/>
      <c r="K74" s="87"/>
      <c r="L74" s="87"/>
      <c r="M74" s="87"/>
      <c r="N74" s="140"/>
      <c r="O74" s="140"/>
      <c r="P74" s="140"/>
      <c r="Q74" s="140"/>
      <c r="R74" s="151"/>
      <c r="S74" s="151"/>
    </row>
    <row r="75" spans="1:23" ht="19.5">
      <c r="A75" s="604"/>
      <c r="B75" s="596" t="s">
        <v>868</v>
      </c>
      <c r="C75" s="343"/>
      <c r="D75" s="233"/>
      <c r="E75" s="569"/>
      <c r="F75" s="569"/>
      <c r="G75" s="562"/>
      <c r="H75" s="127"/>
      <c r="M75" s="87"/>
      <c r="N75" s="140"/>
      <c r="O75" s="140"/>
      <c r="P75" s="140"/>
      <c r="Q75" s="140"/>
      <c r="R75" s="612"/>
      <c r="S75" s="149"/>
      <c r="W75" s="90"/>
    </row>
    <row r="76" spans="1:19" s="90" customFormat="1" ht="78.75">
      <c r="A76" s="604" t="s">
        <v>77</v>
      </c>
      <c r="B76" s="597" t="s">
        <v>5</v>
      </c>
      <c r="C76" s="344"/>
      <c r="D76" s="591"/>
      <c r="E76" s="562"/>
      <c r="F76" s="562" t="s">
        <v>607</v>
      </c>
      <c r="G76" s="562"/>
      <c r="H76" s="127"/>
      <c r="I76" s="87"/>
      <c r="J76" s="87"/>
      <c r="K76" s="87"/>
      <c r="L76" s="87"/>
      <c r="M76" s="87"/>
      <c r="N76" s="616"/>
      <c r="O76" s="616"/>
      <c r="P76" s="616"/>
      <c r="Q76" s="616"/>
      <c r="R76" s="610"/>
      <c r="S76" s="146"/>
    </row>
    <row r="77" spans="1:19" s="89" customFormat="1" ht="47.25">
      <c r="A77" s="603" t="s">
        <v>78</v>
      </c>
      <c r="B77" s="596" t="s">
        <v>6</v>
      </c>
      <c r="C77" s="343">
        <v>7331</v>
      </c>
      <c r="D77" s="233">
        <v>7331</v>
      </c>
      <c r="E77" s="279">
        <f>E80+E81</f>
        <v>2029325.2000000002</v>
      </c>
      <c r="F77" s="279">
        <f>+E77</f>
        <v>2029325.2000000002</v>
      </c>
      <c r="G77" s="562" t="s">
        <v>607</v>
      </c>
      <c r="H77" s="126"/>
      <c r="N77" s="616"/>
      <c r="O77" s="616"/>
      <c r="P77" s="616"/>
      <c r="Q77" s="616"/>
      <c r="R77" s="472"/>
      <c r="S77" s="147"/>
    </row>
    <row r="78" spans="1:19" s="89" customFormat="1" ht="19.5">
      <c r="A78" s="234"/>
      <c r="B78" s="596" t="s">
        <v>269</v>
      </c>
      <c r="C78" s="365"/>
      <c r="D78" s="551"/>
      <c r="E78" s="279"/>
      <c r="F78" s="279"/>
      <c r="G78" s="562"/>
      <c r="H78" s="126"/>
      <c r="N78" s="616"/>
      <c r="O78" s="616"/>
      <c r="P78" s="616"/>
      <c r="Q78" s="616"/>
      <c r="R78" s="472"/>
      <c r="S78" s="147"/>
    </row>
    <row r="79" spans="1:19" ht="19.5">
      <c r="A79" s="234"/>
      <c r="B79" s="596" t="s">
        <v>286</v>
      </c>
      <c r="C79" s="365"/>
      <c r="D79" s="551"/>
      <c r="E79" s="279"/>
      <c r="F79" s="279"/>
      <c r="G79" s="562"/>
      <c r="H79" s="127"/>
      <c r="M79" s="87"/>
      <c r="N79" s="616"/>
      <c r="O79" s="616"/>
      <c r="P79" s="616"/>
      <c r="Q79" s="616"/>
      <c r="R79" s="471"/>
      <c r="S79" s="143"/>
    </row>
    <row r="80" spans="1:19" ht="29.25" customHeight="1">
      <c r="A80" s="604" t="s">
        <v>79</v>
      </c>
      <c r="B80" s="597" t="s">
        <v>7</v>
      </c>
      <c r="C80" s="343"/>
      <c r="D80" s="233"/>
      <c r="E80" s="562">
        <v>1706283.1</v>
      </c>
      <c r="F80" s="279">
        <f>+E80</f>
        <v>1706283.1</v>
      </c>
      <c r="G80" s="562" t="s">
        <v>607</v>
      </c>
      <c r="H80" s="127"/>
      <c r="M80" s="87"/>
      <c r="N80" s="140"/>
      <c r="O80" s="140"/>
      <c r="P80" s="140"/>
      <c r="Q80" s="140"/>
      <c r="R80" s="471"/>
      <c r="S80" s="143"/>
    </row>
    <row r="81" spans="1:19" ht="31.5">
      <c r="A81" s="604" t="s">
        <v>80</v>
      </c>
      <c r="B81" s="597" t="s">
        <v>512</v>
      </c>
      <c r="C81" s="344"/>
      <c r="D81" s="591"/>
      <c r="E81" s="562">
        <f>E84+E85</f>
        <v>323042.1</v>
      </c>
      <c r="F81" s="562">
        <f>F83+F84</f>
        <v>167161.9</v>
      </c>
      <c r="G81" s="562" t="s">
        <v>607</v>
      </c>
      <c r="H81" s="127"/>
      <c r="M81" s="87"/>
      <c r="N81" s="140"/>
      <c r="O81" s="140"/>
      <c r="P81" s="140"/>
      <c r="Q81" s="140"/>
      <c r="R81" s="471"/>
      <c r="S81" s="143"/>
    </row>
    <row r="82" spans="1:19" ht="19.5">
      <c r="A82" s="604"/>
      <c r="B82" s="600" t="s">
        <v>868</v>
      </c>
      <c r="C82" s="344"/>
      <c r="D82" s="591"/>
      <c r="E82" s="562"/>
      <c r="F82" s="562"/>
      <c r="G82" s="562"/>
      <c r="H82" s="127"/>
      <c r="M82" s="87"/>
      <c r="N82" s="140"/>
      <c r="O82" s="140"/>
      <c r="P82" s="140"/>
      <c r="Q82" s="140"/>
      <c r="R82" s="471"/>
      <c r="S82" s="143"/>
    </row>
    <row r="83" spans="1:19" ht="90" customHeight="1">
      <c r="A83" s="604" t="s">
        <v>81</v>
      </c>
      <c r="B83" s="599" t="s">
        <v>8</v>
      </c>
      <c r="C83" s="343"/>
      <c r="D83" s="233"/>
      <c r="E83" s="562"/>
      <c r="F83" s="562"/>
      <c r="G83" s="562" t="s">
        <v>607</v>
      </c>
      <c r="H83" s="127"/>
      <c r="M83" s="87"/>
      <c r="N83" s="140"/>
      <c r="O83" s="140"/>
      <c r="P83" s="140"/>
      <c r="Q83" s="140"/>
      <c r="R83" s="471"/>
      <c r="S83" s="143"/>
    </row>
    <row r="84" spans="1:19" ht="19.5">
      <c r="A84" s="604" t="s">
        <v>82</v>
      </c>
      <c r="B84" s="596" t="s">
        <v>272</v>
      </c>
      <c r="C84" s="343"/>
      <c r="D84" s="233"/>
      <c r="E84" s="562">
        <v>167161.9</v>
      </c>
      <c r="F84" s="562">
        <v>167161.9</v>
      </c>
      <c r="G84" s="562" t="s">
        <v>607</v>
      </c>
      <c r="H84" s="127"/>
      <c r="M84" s="87"/>
      <c r="N84" s="616"/>
      <c r="O84" s="616"/>
      <c r="P84" s="616"/>
      <c r="Q84" s="616"/>
      <c r="R84" s="471"/>
      <c r="S84" s="143"/>
    </row>
    <row r="85" spans="1:19" ht="47.25">
      <c r="A85" s="604" t="s">
        <v>83</v>
      </c>
      <c r="B85" s="597" t="s">
        <v>513</v>
      </c>
      <c r="C85" s="344"/>
      <c r="D85" s="591"/>
      <c r="E85" s="562">
        <v>155880.2</v>
      </c>
      <c r="F85" s="279">
        <v>155880.2</v>
      </c>
      <c r="G85" s="562"/>
      <c r="H85" s="127"/>
      <c r="M85" s="87"/>
      <c r="N85" s="140"/>
      <c r="O85" s="140"/>
      <c r="P85" s="140"/>
      <c r="Q85" s="140"/>
      <c r="R85" s="471"/>
      <c r="S85" s="143"/>
    </row>
    <row r="86" spans="1:19" s="89" customFormat="1" ht="47.25">
      <c r="A86" s="604" t="s">
        <v>84</v>
      </c>
      <c r="B86" s="597" t="s">
        <v>798</v>
      </c>
      <c r="C86" s="344"/>
      <c r="D86" s="591"/>
      <c r="E86" s="562"/>
      <c r="F86" s="562"/>
      <c r="G86" s="562" t="s">
        <v>607</v>
      </c>
      <c r="H86" s="126"/>
      <c r="N86" s="616"/>
      <c r="O86" s="616"/>
      <c r="P86" s="616"/>
      <c r="Q86" s="616"/>
      <c r="R86" s="472"/>
      <c r="S86" s="147"/>
    </row>
    <row r="87" spans="1:19" ht="19.5">
      <c r="A87" s="234"/>
      <c r="B87" s="596" t="s">
        <v>286</v>
      </c>
      <c r="C87" s="365"/>
      <c r="D87" s="551"/>
      <c r="E87" s="279"/>
      <c r="F87" s="279"/>
      <c r="G87" s="562"/>
      <c r="H87" s="127"/>
      <c r="M87" s="87"/>
      <c r="N87" s="140"/>
      <c r="O87" s="140"/>
      <c r="P87" s="140"/>
      <c r="Q87" s="140"/>
      <c r="R87" s="611"/>
      <c r="S87" s="148"/>
    </row>
    <row r="88" spans="1:19" s="90" customFormat="1" ht="48.75" customHeight="1">
      <c r="A88" s="604" t="s">
        <v>85</v>
      </c>
      <c r="B88" s="596" t="s">
        <v>421</v>
      </c>
      <c r="C88" s="344"/>
      <c r="D88" s="591"/>
      <c r="E88" s="562"/>
      <c r="F88" s="562"/>
      <c r="G88" s="562" t="s">
        <v>607</v>
      </c>
      <c r="H88" s="473"/>
      <c r="I88" s="125"/>
      <c r="J88" s="125"/>
      <c r="K88" s="125"/>
      <c r="L88" s="125"/>
      <c r="M88" s="125"/>
      <c r="N88" s="140"/>
      <c r="O88" s="140"/>
      <c r="P88" s="140"/>
      <c r="Q88" s="140"/>
      <c r="R88" s="610"/>
      <c r="S88" s="146"/>
    </row>
    <row r="89" spans="1:19" s="89" customFormat="1" ht="16.5" customHeight="1">
      <c r="A89" s="603" t="s">
        <v>86</v>
      </c>
      <c r="B89" s="596" t="s">
        <v>9</v>
      </c>
      <c r="C89" s="343">
        <v>7332</v>
      </c>
      <c r="D89" s="767">
        <v>7332</v>
      </c>
      <c r="E89" s="279">
        <f>E92+E93</f>
        <v>0</v>
      </c>
      <c r="F89" s="562" t="s">
        <v>607</v>
      </c>
      <c r="G89" s="562"/>
      <c r="H89" s="474"/>
      <c r="I89" s="617"/>
      <c r="J89" s="617"/>
      <c r="K89" s="617"/>
      <c r="L89" s="617"/>
      <c r="M89" s="617"/>
      <c r="N89" s="616"/>
      <c r="O89" s="616"/>
      <c r="P89" s="616"/>
      <c r="Q89" s="616"/>
      <c r="R89" s="472"/>
      <c r="S89" s="147"/>
    </row>
    <row r="90" spans="1:19" s="89" customFormat="1" ht="15.75" customHeight="1">
      <c r="A90" s="234"/>
      <c r="B90" s="596" t="s">
        <v>273</v>
      </c>
      <c r="C90" s="365"/>
      <c r="D90" s="767"/>
      <c r="E90" s="279"/>
      <c r="F90" s="562"/>
      <c r="G90" s="562"/>
      <c r="H90" s="474"/>
      <c r="I90" s="617"/>
      <c r="J90" s="617"/>
      <c r="K90" s="617"/>
      <c r="L90" s="617"/>
      <c r="M90" s="617"/>
      <c r="N90" s="616"/>
      <c r="O90" s="616"/>
      <c r="P90" s="616"/>
      <c r="Q90" s="616"/>
      <c r="R90" s="472"/>
      <c r="S90" s="147"/>
    </row>
    <row r="91" spans="1:19" ht="19.5">
      <c r="A91" s="234"/>
      <c r="B91" s="596" t="s">
        <v>868</v>
      </c>
      <c r="C91" s="365"/>
      <c r="D91" s="767"/>
      <c r="E91" s="279"/>
      <c r="F91" s="562"/>
      <c r="G91" s="562"/>
      <c r="H91" s="473"/>
      <c r="I91" s="125"/>
      <c r="J91" s="125"/>
      <c r="K91" s="125"/>
      <c r="L91" s="125"/>
      <c r="M91" s="125"/>
      <c r="N91" s="140"/>
      <c r="O91" s="140"/>
      <c r="P91" s="140"/>
      <c r="Q91" s="140"/>
      <c r="R91" s="471"/>
      <c r="S91" s="143"/>
    </row>
    <row r="92" spans="1:19" ht="47.25">
      <c r="A92" s="604" t="s">
        <v>87</v>
      </c>
      <c r="B92" s="597" t="s">
        <v>10</v>
      </c>
      <c r="C92" s="344"/>
      <c r="D92" s="591"/>
      <c r="E92" s="562"/>
      <c r="F92" s="562"/>
      <c r="G92" s="592"/>
      <c r="H92" s="473"/>
      <c r="I92" s="125"/>
      <c r="J92" s="125"/>
      <c r="K92" s="125"/>
      <c r="L92" s="125"/>
      <c r="M92" s="125"/>
      <c r="N92" s="140"/>
      <c r="O92" s="140"/>
      <c r="P92" s="140"/>
      <c r="Q92" s="140"/>
      <c r="R92" s="471"/>
      <c r="S92" s="143"/>
    </row>
    <row r="93" spans="1:19" s="89" customFormat="1" ht="47.25">
      <c r="A93" s="604" t="s">
        <v>88</v>
      </c>
      <c r="B93" s="597" t="s">
        <v>799</v>
      </c>
      <c r="C93" s="344"/>
      <c r="D93" s="591"/>
      <c r="E93" s="562"/>
      <c r="F93" s="562" t="s">
        <v>607</v>
      </c>
      <c r="G93" s="562"/>
      <c r="H93" s="126"/>
      <c r="N93" s="616"/>
      <c r="O93" s="616"/>
      <c r="P93" s="616"/>
      <c r="Q93" s="616"/>
      <c r="R93" s="613"/>
      <c r="S93" s="152"/>
    </row>
    <row r="94" spans="1:19" ht="19.5">
      <c r="A94" s="234"/>
      <c r="B94" s="596" t="s">
        <v>286</v>
      </c>
      <c r="C94" s="365"/>
      <c r="D94" s="551"/>
      <c r="E94" s="279"/>
      <c r="F94" s="279"/>
      <c r="G94" s="562"/>
      <c r="H94" s="127"/>
      <c r="M94" s="87"/>
      <c r="N94" s="140"/>
      <c r="O94" s="140"/>
      <c r="P94" s="140"/>
      <c r="Q94" s="140"/>
      <c r="R94" s="471"/>
      <c r="S94" s="143"/>
    </row>
    <row r="95" spans="1:19" s="90" customFormat="1" ht="63">
      <c r="A95" s="604" t="s">
        <v>89</v>
      </c>
      <c r="B95" s="599" t="s">
        <v>421</v>
      </c>
      <c r="C95" s="344"/>
      <c r="D95" s="591"/>
      <c r="E95" s="562"/>
      <c r="F95" s="562" t="s">
        <v>607</v>
      </c>
      <c r="G95" s="562"/>
      <c r="H95" s="127"/>
      <c r="I95" s="87"/>
      <c r="J95" s="87"/>
      <c r="K95" s="87"/>
      <c r="L95" s="87"/>
      <c r="M95" s="87"/>
      <c r="N95" s="616"/>
      <c r="O95" s="616"/>
      <c r="P95" s="616"/>
      <c r="Q95" s="616"/>
      <c r="R95" s="610"/>
      <c r="S95" s="146"/>
    </row>
    <row r="96" spans="1:19" s="89" customFormat="1" ht="19.5">
      <c r="A96" s="603" t="s">
        <v>601</v>
      </c>
      <c r="B96" s="596" t="s">
        <v>11</v>
      </c>
      <c r="C96" s="343">
        <v>7400</v>
      </c>
      <c r="D96" s="767">
        <v>7400</v>
      </c>
      <c r="E96" s="279">
        <f>E99+E102+E105+E112+E121+E134+E139+E149</f>
        <v>484977.61</v>
      </c>
      <c r="F96" s="279">
        <f>+E96</f>
        <v>484977.61</v>
      </c>
      <c r="G96" s="562">
        <f>G149</f>
        <v>233083</v>
      </c>
      <c r="H96" s="128"/>
      <c r="N96" s="616"/>
      <c r="O96" s="616"/>
      <c r="P96" s="616"/>
      <c r="Q96" s="616"/>
      <c r="R96" s="472"/>
      <c r="S96" s="147"/>
    </row>
    <row r="97" spans="1:19" s="89" customFormat="1" ht="47.25">
      <c r="A97" s="234"/>
      <c r="B97" s="596" t="s">
        <v>1046</v>
      </c>
      <c r="C97" s="365"/>
      <c r="D97" s="767"/>
      <c r="E97" s="279"/>
      <c r="F97" s="279"/>
      <c r="G97" s="562"/>
      <c r="H97" s="126"/>
      <c r="N97" s="616"/>
      <c r="O97" s="616"/>
      <c r="P97" s="616"/>
      <c r="Q97" s="616"/>
      <c r="R97" s="472"/>
      <c r="S97" s="147"/>
    </row>
    <row r="98" spans="1:19" s="90" customFormat="1" ht="19.5">
      <c r="A98" s="234"/>
      <c r="B98" s="596" t="s">
        <v>868</v>
      </c>
      <c r="C98" s="365"/>
      <c r="D98" s="767"/>
      <c r="E98" s="279"/>
      <c r="F98" s="279"/>
      <c r="G98" s="562"/>
      <c r="H98" s="127"/>
      <c r="I98" s="87"/>
      <c r="J98" s="87"/>
      <c r="K98" s="87"/>
      <c r="L98" s="87"/>
      <c r="M98" s="87"/>
      <c r="N98" s="140"/>
      <c r="O98" s="140"/>
      <c r="P98" s="140"/>
      <c r="Q98" s="140"/>
      <c r="R98" s="610"/>
      <c r="S98" s="146"/>
    </row>
    <row r="99" spans="1:19" s="89" customFormat="1" ht="19.5">
      <c r="A99" s="603" t="s">
        <v>409</v>
      </c>
      <c r="B99" s="596" t="s">
        <v>12</v>
      </c>
      <c r="C99" s="343">
        <v>7411</v>
      </c>
      <c r="D99" s="767">
        <v>7411</v>
      </c>
      <c r="E99" s="279"/>
      <c r="F99" s="562" t="s">
        <v>607</v>
      </c>
      <c r="G99" s="562"/>
      <c r="H99" s="126"/>
      <c r="N99" s="616"/>
      <c r="O99" s="616"/>
      <c r="P99" s="616"/>
      <c r="Q99" s="616"/>
      <c r="R99" s="472"/>
      <c r="S99" s="147"/>
    </row>
    <row r="100" spans="1:19" ht="19.5">
      <c r="A100" s="234"/>
      <c r="B100" s="596" t="s">
        <v>868</v>
      </c>
      <c r="C100" s="365"/>
      <c r="D100" s="767"/>
      <c r="E100" s="279"/>
      <c r="F100" s="562"/>
      <c r="G100" s="562"/>
      <c r="H100" s="127"/>
      <c r="M100" s="87"/>
      <c r="N100" s="140"/>
      <c r="O100" s="140"/>
      <c r="P100" s="140"/>
      <c r="Q100" s="140"/>
      <c r="R100" s="471"/>
      <c r="S100" s="143"/>
    </row>
    <row r="101" spans="1:19" s="90" customFormat="1" ht="78.75">
      <c r="A101" s="604" t="s">
        <v>90</v>
      </c>
      <c r="B101" s="597" t="s">
        <v>800</v>
      </c>
      <c r="C101" s="344"/>
      <c r="D101" s="591"/>
      <c r="E101" s="562"/>
      <c r="F101" s="562" t="s">
        <v>607</v>
      </c>
      <c r="G101" s="562"/>
      <c r="H101" s="127"/>
      <c r="I101" s="87"/>
      <c r="J101" s="87"/>
      <c r="K101" s="87"/>
      <c r="L101" s="87"/>
      <c r="M101" s="87"/>
      <c r="N101" s="140"/>
      <c r="O101" s="140"/>
      <c r="P101" s="140"/>
      <c r="Q101" s="140"/>
      <c r="R101" s="610"/>
      <c r="S101" s="146"/>
    </row>
    <row r="102" spans="1:19" s="89" customFormat="1" ht="19.5">
      <c r="A102" s="603" t="s">
        <v>91</v>
      </c>
      <c r="B102" s="596" t="s">
        <v>13</v>
      </c>
      <c r="C102" s="343">
        <v>7412</v>
      </c>
      <c r="D102" s="767">
        <v>7412</v>
      </c>
      <c r="E102" s="279"/>
      <c r="F102" s="279"/>
      <c r="G102" s="562" t="s">
        <v>607</v>
      </c>
      <c r="H102" s="126"/>
      <c r="N102" s="616"/>
      <c r="O102" s="616"/>
      <c r="P102" s="616"/>
      <c r="Q102" s="616"/>
      <c r="R102" s="472"/>
      <c r="S102" s="147"/>
    </row>
    <row r="103" spans="1:19" ht="19.5">
      <c r="A103" s="234"/>
      <c r="B103" s="596" t="s">
        <v>868</v>
      </c>
      <c r="C103" s="365"/>
      <c r="D103" s="767"/>
      <c r="E103" s="279"/>
      <c r="F103" s="279"/>
      <c r="G103" s="562"/>
      <c r="H103" s="127"/>
      <c r="M103" s="87"/>
      <c r="N103" s="140"/>
      <c r="O103" s="140"/>
      <c r="P103" s="140"/>
      <c r="Q103" s="140"/>
      <c r="R103" s="471"/>
      <c r="S103" s="143"/>
    </row>
    <row r="104" spans="1:19" s="90" customFormat="1" ht="28.5" customHeight="1">
      <c r="A104" s="604" t="s">
        <v>92</v>
      </c>
      <c r="B104" s="597" t="s">
        <v>424</v>
      </c>
      <c r="C104" s="344"/>
      <c r="D104" s="591"/>
      <c r="E104" s="562"/>
      <c r="F104" s="562"/>
      <c r="G104" s="562" t="s">
        <v>607</v>
      </c>
      <c r="H104" s="127"/>
      <c r="I104" s="87"/>
      <c r="J104" s="87"/>
      <c r="K104" s="87"/>
      <c r="L104" s="87"/>
      <c r="M104" s="87"/>
      <c r="N104" s="616"/>
      <c r="O104" s="616"/>
      <c r="P104" s="616"/>
      <c r="Q104" s="616"/>
      <c r="R104" s="610"/>
      <c r="S104" s="146"/>
    </row>
    <row r="105" spans="1:19" s="89" customFormat="1" ht="19.5">
      <c r="A105" s="603" t="s">
        <v>93</v>
      </c>
      <c r="B105" s="596" t="s">
        <v>14</v>
      </c>
      <c r="C105" s="343">
        <v>7415</v>
      </c>
      <c r="D105" s="767">
        <v>7415</v>
      </c>
      <c r="E105" s="279">
        <f>E108+E109+E110+E111</f>
        <v>139099</v>
      </c>
      <c r="F105" s="279">
        <f>+E105</f>
        <v>139099</v>
      </c>
      <c r="G105" s="562" t="s">
        <v>607</v>
      </c>
      <c r="H105" s="126"/>
      <c r="N105" s="616"/>
      <c r="O105" s="616"/>
      <c r="P105" s="616"/>
      <c r="Q105" s="616"/>
      <c r="R105" s="472"/>
      <c r="S105" s="147"/>
    </row>
    <row r="106" spans="1:19" s="89" customFormat="1" ht="19.5">
      <c r="A106" s="234"/>
      <c r="B106" s="596" t="s">
        <v>94</v>
      </c>
      <c r="C106" s="365"/>
      <c r="D106" s="767"/>
      <c r="E106" s="279"/>
      <c r="F106" s="279"/>
      <c r="G106" s="562"/>
      <c r="H106" s="126"/>
      <c r="N106" s="616"/>
      <c r="O106" s="616"/>
      <c r="P106" s="616"/>
      <c r="Q106" s="616"/>
      <c r="R106" s="472"/>
      <c r="S106" s="147"/>
    </row>
    <row r="107" spans="1:19" ht="19.5">
      <c r="A107" s="234"/>
      <c r="B107" s="596" t="s">
        <v>868</v>
      </c>
      <c r="C107" s="365"/>
      <c r="D107" s="767"/>
      <c r="E107" s="279"/>
      <c r="F107" s="279"/>
      <c r="G107" s="562"/>
      <c r="H107" s="127"/>
      <c r="M107" s="87"/>
      <c r="N107" s="616"/>
      <c r="O107" s="616"/>
      <c r="P107" s="616"/>
      <c r="Q107" s="616"/>
      <c r="R107" s="471"/>
      <c r="S107" s="143"/>
    </row>
    <row r="108" spans="1:19" ht="47.25" customHeight="1">
      <c r="A108" s="604" t="s">
        <v>95</v>
      </c>
      <c r="B108" s="597" t="s">
        <v>274</v>
      </c>
      <c r="C108" s="344"/>
      <c r="D108" s="591"/>
      <c r="E108" s="562">
        <v>122441.3</v>
      </c>
      <c r="F108" s="279">
        <f>+E108</f>
        <v>122441.3</v>
      </c>
      <c r="G108" s="562" t="s">
        <v>607</v>
      </c>
      <c r="H108" s="127"/>
      <c r="M108" s="87"/>
      <c r="N108" s="140"/>
      <c r="O108" s="140"/>
      <c r="P108" s="140"/>
      <c r="Q108" s="140"/>
      <c r="R108" s="471"/>
      <c r="S108" s="143"/>
    </row>
    <row r="109" spans="1:19" ht="65.25" customHeight="1">
      <c r="A109" s="604" t="s">
        <v>96</v>
      </c>
      <c r="B109" s="597" t="s">
        <v>275</v>
      </c>
      <c r="C109" s="344"/>
      <c r="D109" s="591"/>
      <c r="E109" s="562"/>
      <c r="F109" s="562"/>
      <c r="G109" s="562" t="s">
        <v>607</v>
      </c>
      <c r="H109" s="127"/>
      <c r="M109" s="87"/>
      <c r="N109" s="140"/>
      <c r="O109" s="140"/>
      <c r="P109" s="140"/>
      <c r="Q109" s="140"/>
      <c r="R109" s="471"/>
      <c r="S109" s="143"/>
    </row>
    <row r="110" spans="1:19" ht="21" customHeight="1">
      <c r="A110" s="604" t="s">
        <v>97</v>
      </c>
      <c r="B110" s="597" t="s">
        <v>15</v>
      </c>
      <c r="C110" s="344"/>
      <c r="D110" s="591"/>
      <c r="E110" s="562"/>
      <c r="F110" s="562"/>
      <c r="G110" s="562" t="s">
        <v>607</v>
      </c>
      <c r="H110" s="127"/>
      <c r="M110" s="87"/>
      <c r="N110" s="616"/>
      <c r="O110" s="616"/>
      <c r="P110" s="616"/>
      <c r="Q110" s="616"/>
      <c r="R110" s="471"/>
      <c r="S110" s="143"/>
    </row>
    <row r="111" spans="1:19" s="90" customFormat="1" ht="19.5">
      <c r="A111" s="234" t="s">
        <v>802</v>
      </c>
      <c r="B111" s="597" t="s">
        <v>16</v>
      </c>
      <c r="C111" s="344"/>
      <c r="D111" s="591"/>
      <c r="E111" s="562">
        <v>16657.7</v>
      </c>
      <c r="F111" s="279">
        <f>+E111</f>
        <v>16657.7</v>
      </c>
      <c r="G111" s="562" t="s">
        <v>607</v>
      </c>
      <c r="H111" s="127"/>
      <c r="I111" s="87"/>
      <c r="J111" s="87"/>
      <c r="K111" s="87"/>
      <c r="L111" s="87"/>
      <c r="M111" s="87"/>
      <c r="N111" s="616"/>
      <c r="O111" s="616"/>
      <c r="P111" s="616"/>
      <c r="Q111" s="616"/>
      <c r="R111" s="610"/>
      <c r="S111" s="146"/>
    </row>
    <row r="112" spans="1:19" s="89" customFormat="1" ht="47.25">
      <c r="A112" s="603" t="s">
        <v>803</v>
      </c>
      <c r="B112" s="596" t="s">
        <v>17</v>
      </c>
      <c r="C112" s="343">
        <v>7421</v>
      </c>
      <c r="D112" s="767">
        <v>7421</v>
      </c>
      <c r="E112" s="279">
        <f>E115+E116+E120</f>
        <v>54745.91</v>
      </c>
      <c r="F112" s="279">
        <f>+E112</f>
        <v>54745.91</v>
      </c>
      <c r="G112" s="562" t="s">
        <v>607</v>
      </c>
      <c r="H112" s="126"/>
      <c r="N112" s="616"/>
      <c r="O112" s="616"/>
      <c r="P112" s="616"/>
      <c r="Q112" s="616"/>
      <c r="R112" s="472"/>
      <c r="S112" s="147"/>
    </row>
    <row r="113" spans="1:19" s="89" customFormat="1" ht="16.5" customHeight="1">
      <c r="A113" s="234"/>
      <c r="B113" s="596" t="s">
        <v>894</v>
      </c>
      <c r="C113" s="365"/>
      <c r="D113" s="767"/>
      <c r="E113" s="279"/>
      <c r="F113" s="279"/>
      <c r="G113" s="562"/>
      <c r="H113" s="126"/>
      <c r="N113" s="616"/>
      <c r="O113" s="616"/>
      <c r="P113" s="616"/>
      <c r="Q113" s="616"/>
      <c r="R113" s="472"/>
      <c r="S113" s="147"/>
    </row>
    <row r="114" spans="1:19" ht="21.75" customHeight="1">
      <c r="A114" s="234"/>
      <c r="B114" s="596" t="s">
        <v>868</v>
      </c>
      <c r="C114" s="365"/>
      <c r="D114" s="767"/>
      <c r="E114" s="279"/>
      <c r="F114" s="279"/>
      <c r="G114" s="562"/>
      <c r="H114" s="127"/>
      <c r="M114" s="87"/>
      <c r="N114" s="140"/>
      <c r="O114" s="140"/>
      <c r="P114" s="140"/>
      <c r="Q114" s="140"/>
      <c r="R114" s="471"/>
      <c r="S114" s="143"/>
    </row>
    <row r="115" spans="1:19" s="90" customFormat="1" ht="141.75">
      <c r="A115" s="604" t="s">
        <v>804</v>
      </c>
      <c r="B115" s="597" t="s">
        <v>276</v>
      </c>
      <c r="C115" s="344"/>
      <c r="D115" s="591"/>
      <c r="E115" s="562"/>
      <c r="F115" s="562"/>
      <c r="G115" s="562" t="s">
        <v>607</v>
      </c>
      <c r="H115" s="127"/>
      <c r="I115" s="87"/>
      <c r="J115" s="87"/>
      <c r="K115" s="87"/>
      <c r="L115" s="87"/>
      <c r="M115" s="87"/>
      <c r="N115" s="616"/>
      <c r="O115" s="616"/>
      <c r="P115" s="616"/>
      <c r="Q115" s="616"/>
      <c r="R115" s="610"/>
      <c r="S115" s="146"/>
    </row>
    <row r="116" spans="1:19" s="90" customFormat="1" ht="94.5">
      <c r="A116" s="604" t="s">
        <v>514</v>
      </c>
      <c r="B116" s="597" t="s">
        <v>277</v>
      </c>
      <c r="C116" s="343"/>
      <c r="D116" s="233"/>
      <c r="E116" s="562">
        <f>E117+E118+E119</f>
        <v>54745.91</v>
      </c>
      <c r="F116" s="279">
        <f>+E116</f>
        <v>54745.91</v>
      </c>
      <c r="G116" s="562" t="s">
        <v>607</v>
      </c>
      <c r="H116" s="127"/>
      <c r="I116" s="87"/>
      <c r="J116" s="87"/>
      <c r="K116" s="87"/>
      <c r="L116" s="87"/>
      <c r="M116" s="87"/>
      <c r="N116" s="616"/>
      <c r="O116" s="616"/>
      <c r="P116" s="616"/>
      <c r="Q116" s="616"/>
      <c r="R116" s="610"/>
      <c r="S116" s="146"/>
    </row>
    <row r="117" spans="1:21" s="90" customFormat="1" ht="31.5">
      <c r="A117" s="604"/>
      <c r="B117" s="597" t="s">
        <v>929</v>
      </c>
      <c r="C117" s="343"/>
      <c r="D117" s="233"/>
      <c r="E117" s="562">
        <v>24598.4</v>
      </c>
      <c r="F117" s="279">
        <f>+E117</f>
        <v>24598.4</v>
      </c>
      <c r="G117" s="562" t="s">
        <v>607</v>
      </c>
      <c r="H117" s="127"/>
      <c r="I117" s="87"/>
      <c r="J117" s="87"/>
      <c r="K117" s="87"/>
      <c r="L117" s="87"/>
      <c r="M117" s="87"/>
      <c r="N117" s="616"/>
      <c r="O117" s="616"/>
      <c r="P117" s="616"/>
      <c r="Q117" s="616"/>
      <c r="R117" s="610"/>
      <c r="S117" s="146"/>
      <c r="U117" s="589"/>
    </row>
    <row r="118" spans="1:19" s="90" customFormat="1" ht="31.5">
      <c r="A118" s="604"/>
      <c r="B118" s="597" t="s">
        <v>930</v>
      </c>
      <c r="C118" s="343"/>
      <c r="D118" s="233"/>
      <c r="E118" s="562">
        <v>24598.4</v>
      </c>
      <c r="F118" s="279">
        <f>+E118</f>
        <v>24598.4</v>
      </c>
      <c r="G118" s="562" t="s">
        <v>607</v>
      </c>
      <c r="H118" s="127"/>
      <c r="I118" s="87"/>
      <c r="J118" s="87"/>
      <c r="K118" s="87"/>
      <c r="L118" s="87"/>
      <c r="M118" s="87"/>
      <c r="N118" s="616"/>
      <c r="O118" s="616"/>
      <c r="P118" s="616"/>
      <c r="Q118" s="616"/>
      <c r="R118" s="610"/>
      <c r="S118" s="146"/>
    </row>
    <row r="119" spans="1:19" ht="36" customHeight="1">
      <c r="A119" s="604"/>
      <c r="B119" s="597" t="s">
        <v>920</v>
      </c>
      <c r="C119" s="343"/>
      <c r="D119" s="233"/>
      <c r="E119" s="562">
        <v>5549.11</v>
      </c>
      <c r="F119" s="279">
        <f>+E119</f>
        <v>5549.11</v>
      </c>
      <c r="G119" s="562" t="s">
        <v>607</v>
      </c>
      <c r="H119" s="127"/>
      <c r="M119" s="87"/>
      <c r="N119" s="616"/>
      <c r="O119" s="616"/>
      <c r="P119" s="616"/>
      <c r="Q119" s="616"/>
      <c r="R119" s="471"/>
      <c r="S119" s="143"/>
    </row>
    <row r="120" spans="1:19" s="90" customFormat="1" ht="94.5">
      <c r="A120" s="604" t="s">
        <v>893</v>
      </c>
      <c r="B120" s="597" t="s">
        <v>278</v>
      </c>
      <c r="C120" s="343"/>
      <c r="D120" s="233"/>
      <c r="E120" s="562"/>
      <c r="F120" s="279"/>
      <c r="G120" s="562" t="s">
        <v>607</v>
      </c>
      <c r="H120" s="127"/>
      <c r="I120" s="87"/>
      <c r="J120" s="87"/>
      <c r="K120" s="87"/>
      <c r="L120" s="87"/>
      <c r="M120" s="87"/>
      <c r="N120" s="616"/>
      <c r="O120" s="616"/>
      <c r="P120" s="616"/>
      <c r="Q120" s="616"/>
      <c r="R120" s="610"/>
      <c r="S120" s="146"/>
    </row>
    <row r="121" spans="1:19" s="89" customFormat="1" ht="19.5">
      <c r="A121" s="603" t="s">
        <v>98</v>
      </c>
      <c r="B121" s="596" t="s">
        <v>18</v>
      </c>
      <c r="C121" s="343">
        <v>7422</v>
      </c>
      <c r="D121" s="767">
        <v>7422</v>
      </c>
      <c r="E121" s="279">
        <f>+E124+E130+E131</f>
        <v>274132.7</v>
      </c>
      <c r="F121" s="279">
        <f>+E121</f>
        <v>274132.7</v>
      </c>
      <c r="G121" s="562" t="s">
        <v>607</v>
      </c>
      <c r="H121" s="126"/>
      <c r="N121" s="616"/>
      <c r="O121" s="616"/>
      <c r="P121" s="616"/>
      <c r="Q121" s="616"/>
      <c r="R121" s="472"/>
      <c r="S121" s="147"/>
    </row>
    <row r="122" spans="1:19" s="89" customFormat="1" ht="19.5">
      <c r="A122" s="234"/>
      <c r="B122" s="596" t="s">
        <v>892</v>
      </c>
      <c r="C122" s="365"/>
      <c r="D122" s="767"/>
      <c r="E122" s="279"/>
      <c r="F122" s="279"/>
      <c r="G122" s="562"/>
      <c r="H122" s="126"/>
      <c r="N122" s="616"/>
      <c r="O122" s="616"/>
      <c r="P122" s="616"/>
      <c r="Q122" s="616"/>
      <c r="R122" s="472"/>
      <c r="S122" s="147"/>
    </row>
    <row r="123" spans="1:19" s="90" customFormat="1" ht="19.5">
      <c r="A123" s="234"/>
      <c r="B123" s="596" t="s">
        <v>868</v>
      </c>
      <c r="C123" s="365"/>
      <c r="D123" s="767"/>
      <c r="E123" s="279"/>
      <c r="F123" s="279"/>
      <c r="G123" s="562"/>
      <c r="H123" s="127"/>
      <c r="I123" s="87"/>
      <c r="J123" s="87"/>
      <c r="K123" s="87"/>
      <c r="L123" s="87"/>
      <c r="M123" s="87"/>
      <c r="N123" s="616"/>
      <c r="O123" s="616"/>
      <c r="P123" s="616"/>
      <c r="Q123" s="616"/>
      <c r="R123" s="610"/>
      <c r="S123" s="146"/>
    </row>
    <row r="124" spans="1:19" s="90" customFormat="1" ht="19.5">
      <c r="A124" s="604" t="s">
        <v>99</v>
      </c>
      <c r="B124" s="601" t="s">
        <v>19</v>
      </c>
      <c r="C124" s="345"/>
      <c r="D124" s="593"/>
      <c r="E124" s="562">
        <f>E125+E126</f>
        <v>197996.2</v>
      </c>
      <c r="F124" s="279">
        <f aca="true" t="shared" si="3" ref="F124:F134">+E124</f>
        <v>197996.2</v>
      </c>
      <c r="G124" s="562" t="s">
        <v>607</v>
      </c>
      <c r="H124" s="127"/>
      <c r="I124" s="87"/>
      <c r="J124" s="87"/>
      <c r="K124" s="87"/>
      <c r="L124" s="87"/>
      <c r="M124" s="87"/>
      <c r="N124" s="616"/>
      <c r="O124" s="616"/>
      <c r="P124" s="616"/>
      <c r="Q124" s="616"/>
      <c r="R124" s="610"/>
      <c r="S124" s="146"/>
    </row>
    <row r="125" spans="1:19" s="90" customFormat="1" ht="19.5">
      <c r="A125" s="604"/>
      <c r="B125" s="597" t="s">
        <v>897</v>
      </c>
      <c r="C125" s="345"/>
      <c r="D125" s="593"/>
      <c r="E125" s="562">
        <v>12100</v>
      </c>
      <c r="F125" s="279">
        <f t="shared" si="3"/>
        <v>12100</v>
      </c>
      <c r="G125" s="562" t="s">
        <v>607</v>
      </c>
      <c r="H125" s="127"/>
      <c r="I125" s="87"/>
      <c r="J125" s="87"/>
      <c r="K125" s="87"/>
      <c r="L125" s="87"/>
      <c r="M125" s="87"/>
      <c r="N125" s="616"/>
      <c r="O125" s="616"/>
      <c r="P125" s="616"/>
      <c r="Q125" s="616"/>
      <c r="R125" s="610"/>
      <c r="S125" s="146"/>
    </row>
    <row r="126" spans="1:19" s="90" customFormat="1" ht="19.5">
      <c r="A126" s="604"/>
      <c r="B126" s="597" t="s">
        <v>898</v>
      </c>
      <c r="C126" s="345"/>
      <c r="D126" s="593"/>
      <c r="E126" s="562">
        <v>185896.2</v>
      </c>
      <c r="F126" s="279">
        <f t="shared" si="3"/>
        <v>185896.2</v>
      </c>
      <c r="G126" s="562" t="s">
        <v>607</v>
      </c>
      <c r="H126" s="127"/>
      <c r="I126" s="87"/>
      <c r="J126" s="87"/>
      <c r="K126" s="87"/>
      <c r="L126" s="87"/>
      <c r="M126" s="87"/>
      <c r="N126" s="616"/>
      <c r="O126" s="616"/>
      <c r="P126" s="616"/>
      <c r="Q126" s="616"/>
      <c r="R126" s="610"/>
      <c r="S126" s="146"/>
    </row>
    <row r="127" spans="1:19" s="90" customFormat="1" ht="19.5">
      <c r="A127" s="604"/>
      <c r="B127" s="602" t="s">
        <v>925</v>
      </c>
      <c r="C127" s="345"/>
      <c r="D127" s="593"/>
      <c r="E127" s="562">
        <v>74146.2</v>
      </c>
      <c r="F127" s="279">
        <f t="shared" si="3"/>
        <v>74146.2</v>
      </c>
      <c r="G127" s="562" t="s">
        <v>607</v>
      </c>
      <c r="H127" s="127"/>
      <c r="I127" s="87"/>
      <c r="J127" s="87"/>
      <c r="K127" s="87"/>
      <c r="L127" s="87"/>
      <c r="M127" s="87"/>
      <c r="N127" s="616"/>
      <c r="O127" s="616"/>
      <c r="P127" s="616"/>
      <c r="Q127" s="616"/>
      <c r="R127" s="610"/>
      <c r="S127" s="146"/>
    </row>
    <row r="128" spans="1:19" s="90" customFormat="1" ht="19.5">
      <c r="A128" s="604"/>
      <c r="B128" s="597" t="s">
        <v>926</v>
      </c>
      <c r="C128" s="345"/>
      <c r="D128" s="593"/>
      <c r="E128" s="562">
        <v>109350</v>
      </c>
      <c r="F128" s="279">
        <f t="shared" si="3"/>
        <v>109350</v>
      </c>
      <c r="G128" s="562" t="s">
        <v>607</v>
      </c>
      <c r="H128" s="127"/>
      <c r="I128" s="87"/>
      <c r="J128" s="87"/>
      <c r="K128" s="87"/>
      <c r="L128" s="87"/>
      <c r="M128" s="87"/>
      <c r="N128" s="616"/>
      <c r="O128" s="616"/>
      <c r="P128" s="616"/>
      <c r="Q128" s="616"/>
      <c r="R128" s="610"/>
      <c r="S128" s="146"/>
    </row>
    <row r="129" spans="1:19" ht="19.5">
      <c r="A129" s="604"/>
      <c r="B129" s="597" t="s">
        <v>927</v>
      </c>
      <c r="C129" s="345"/>
      <c r="D129" s="593"/>
      <c r="E129" s="562">
        <v>2400</v>
      </c>
      <c r="F129" s="279">
        <f t="shared" si="3"/>
        <v>2400</v>
      </c>
      <c r="G129" s="562" t="s">
        <v>607</v>
      </c>
      <c r="H129" s="127"/>
      <c r="M129" s="87"/>
      <c r="N129" s="616"/>
      <c r="O129" s="616"/>
      <c r="P129" s="616"/>
      <c r="Q129" s="616"/>
      <c r="R129" s="471"/>
      <c r="S129" s="143"/>
    </row>
    <row r="130" spans="1:19" s="90" customFormat="1" ht="63">
      <c r="A130" s="604" t="s">
        <v>100</v>
      </c>
      <c r="B130" s="597" t="s">
        <v>20</v>
      </c>
      <c r="C130" s="343"/>
      <c r="D130" s="233"/>
      <c r="E130" s="562">
        <v>25000</v>
      </c>
      <c r="F130" s="279">
        <f t="shared" si="3"/>
        <v>25000</v>
      </c>
      <c r="G130" s="562" t="s">
        <v>607</v>
      </c>
      <c r="H130" s="127"/>
      <c r="I130" s="87"/>
      <c r="J130" s="87"/>
      <c r="K130" s="87"/>
      <c r="L130" s="87"/>
      <c r="M130" s="87"/>
      <c r="N130" s="616"/>
      <c r="O130" s="616"/>
      <c r="P130" s="616"/>
      <c r="Q130" s="616"/>
      <c r="R130" s="610"/>
      <c r="S130" s="146"/>
    </row>
    <row r="131" spans="1:19" s="89" customFormat="1" ht="19.5">
      <c r="A131" s="759" t="s">
        <v>1042</v>
      </c>
      <c r="B131" s="761" t="s">
        <v>1043</v>
      </c>
      <c r="C131" s="343"/>
      <c r="D131" s="233"/>
      <c r="E131" s="762">
        <v>51136.5</v>
      </c>
      <c r="F131" s="763">
        <v>51136.5</v>
      </c>
      <c r="G131" s="762"/>
      <c r="H131" s="126"/>
      <c r="N131" s="616"/>
      <c r="O131" s="616"/>
      <c r="P131" s="616"/>
      <c r="Q131" s="616"/>
      <c r="R131" s="472"/>
      <c r="S131" s="147"/>
    </row>
    <row r="132" spans="1:19" s="89" customFormat="1" ht="15" customHeight="1">
      <c r="A132" s="760"/>
      <c r="B132" s="761"/>
      <c r="C132" s="343"/>
      <c r="D132" s="233"/>
      <c r="E132" s="762"/>
      <c r="F132" s="763"/>
      <c r="G132" s="762"/>
      <c r="H132" s="126"/>
      <c r="N132" s="616"/>
      <c r="O132" s="616"/>
      <c r="P132" s="616"/>
      <c r="Q132" s="616"/>
      <c r="R132" s="472"/>
      <c r="S132" s="147"/>
    </row>
    <row r="133" spans="1:19" ht="47.25" customHeight="1">
      <c r="A133" s="760"/>
      <c r="B133" s="761"/>
      <c r="C133" s="343"/>
      <c r="D133" s="233"/>
      <c r="E133" s="762"/>
      <c r="F133" s="763"/>
      <c r="G133" s="762"/>
      <c r="H133" s="127"/>
      <c r="M133" s="87"/>
      <c r="N133" s="616"/>
      <c r="O133" s="616"/>
      <c r="P133" s="616"/>
      <c r="Q133" s="616"/>
      <c r="R133" s="471"/>
      <c r="S133" s="143"/>
    </row>
    <row r="134" spans="1:19" s="90" customFormat="1" ht="33" customHeight="1">
      <c r="A134" s="603" t="s">
        <v>101</v>
      </c>
      <c r="B134" s="596" t="s">
        <v>21</v>
      </c>
      <c r="C134" s="343">
        <v>7431</v>
      </c>
      <c r="D134" s="767">
        <v>7431</v>
      </c>
      <c r="E134" s="279">
        <f>E137+E138</f>
        <v>12000</v>
      </c>
      <c r="F134" s="279">
        <f t="shared" si="3"/>
        <v>12000</v>
      </c>
      <c r="G134" s="562" t="s">
        <v>607</v>
      </c>
      <c r="H134" s="127"/>
      <c r="I134" s="87"/>
      <c r="J134" s="87"/>
      <c r="K134" s="87"/>
      <c r="L134" s="87"/>
      <c r="M134" s="87"/>
      <c r="N134" s="140"/>
      <c r="O134" s="140"/>
      <c r="P134" s="140"/>
      <c r="Q134" s="140"/>
      <c r="R134" s="610"/>
      <c r="S134" s="146"/>
    </row>
    <row r="135" spans="1:19" s="90" customFormat="1" ht="18.75" customHeight="1">
      <c r="A135" s="234"/>
      <c r="B135" s="596" t="s">
        <v>102</v>
      </c>
      <c r="C135" s="365"/>
      <c r="D135" s="767"/>
      <c r="E135" s="279"/>
      <c r="F135" s="279"/>
      <c r="G135" s="562"/>
      <c r="H135" s="127"/>
      <c r="I135" s="87"/>
      <c r="J135" s="87"/>
      <c r="K135" s="87"/>
      <c r="L135" s="87"/>
      <c r="M135" s="87"/>
      <c r="N135" s="140"/>
      <c r="O135" s="140"/>
      <c r="P135" s="140"/>
      <c r="Q135" s="140"/>
      <c r="R135" s="610"/>
      <c r="S135" s="146"/>
    </row>
    <row r="136" spans="1:19" s="89" customFormat="1" ht="19.5">
      <c r="A136" s="234"/>
      <c r="B136" s="596" t="s">
        <v>868</v>
      </c>
      <c r="C136" s="365"/>
      <c r="D136" s="767"/>
      <c r="E136" s="279"/>
      <c r="F136" s="279"/>
      <c r="G136" s="562"/>
      <c r="H136" s="126"/>
      <c r="N136" s="616"/>
      <c r="O136" s="616"/>
      <c r="P136" s="616"/>
      <c r="Q136" s="616"/>
      <c r="R136" s="472"/>
      <c r="S136" s="147"/>
    </row>
    <row r="137" spans="1:19" s="89" customFormat="1" ht="15" customHeight="1">
      <c r="A137" s="604" t="s">
        <v>103</v>
      </c>
      <c r="B137" s="597" t="s">
        <v>614</v>
      </c>
      <c r="C137" s="344"/>
      <c r="D137" s="591"/>
      <c r="E137" s="562">
        <v>12000</v>
      </c>
      <c r="F137" s="279">
        <f>+E137</f>
        <v>12000</v>
      </c>
      <c r="G137" s="562" t="s">
        <v>607</v>
      </c>
      <c r="H137" s="126"/>
      <c r="N137" s="616"/>
      <c r="O137" s="616"/>
      <c r="P137" s="616"/>
      <c r="Q137" s="616"/>
      <c r="R137" s="472"/>
      <c r="S137" s="147"/>
    </row>
    <row r="138" spans="1:19" s="90" customFormat="1" ht="61.5" customHeight="1">
      <c r="A138" s="604" t="s">
        <v>104</v>
      </c>
      <c r="B138" s="597" t="s">
        <v>515</v>
      </c>
      <c r="C138" s="344"/>
      <c r="D138" s="591"/>
      <c r="E138" s="562"/>
      <c r="F138" s="562"/>
      <c r="G138" s="562" t="s">
        <v>607</v>
      </c>
      <c r="H138" s="127"/>
      <c r="I138" s="87"/>
      <c r="J138" s="87"/>
      <c r="K138" s="87"/>
      <c r="L138" s="87"/>
      <c r="M138" s="87"/>
      <c r="N138" s="140"/>
      <c r="O138" s="140"/>
      <c r="P138" s="140"/>
      <c r="Q138" s="140"/>
      <c r="R138" s="610"/>
      <c r="S138" s="146"/>
    </row>
    <row r="139" spans="1:19" s="90" customFormat="1" ht="27" customHeight="1">
      <c r="A139" s="603" t="s">
        <v>105</v>
      </c>
      <c r="B139" s="596" t="s">
        <v>516</v>
      </c>
      <c r="C139" s="343">
        <v>7441</v>
      </c>
      <c r="D139" s="767">
        <v>7441</v>
      </c>
      <c r="E139" s="562"/>
      <c r="F139" s="562"/>
      <c r="G139" s="562" t="s">
        <v>607</v>
      </c>
      <c r="H139" s="127"/>
      <c r="I139" s="87"/>
      <c r="J139" s="87"/>
      <c r="K139" s="87"/>
      <c r="L139" s="87"/>
      <c r="M139" s="87"/>
      <c r="N139" s="140"/>
      <c r="O139" s="140"/>
      <c r="P139" s="140"/>
      <c r="Q139" s="140"/>
      <c r="R139" s="610"/>
      <c r="S139" s="146"/>
    </row>
    <row r="140" spans="1:19" s="90" customFormat="1" ht="20.25" customHeight="1">
      <c r="A140" s="234"/>
      <c r="B140" s="596" t="s">
        <v>106</v>
      </c>
      <c r="C140" s="365"/>
      <c r="D140" s="767"/>
      <c r="E140" s="279"/>
      <c r="F140" s="562"/>
      <c r="G140" s="562"/>
      <c r="H140" s="127"/>
      <c r="I140" s="87"/>
      <c r="J140" s="87"/>
      <c r="K140" s="87"/>
      <c r="L140" s="87"/>
      <c r="M140" s="87"/>
      <c r="N140" s="140"/>
      <c r="O140" s="140"/>
      <c r="P140" s="140"/>
      <c r="Q140" s="140"/>
      <c r="R140" s="610"/>
      <c r="S140" s="146"/>
    </row>
    <row r="141" spans="1:19" s="89" customFormat="1" ht="24" customHeight="1">
      <c r="A141" s="234"/>
      <c r="B141" s="596" t="s">
        <v>868</v>
      </c>
      <c r="C141" s="365"/>
      <c r="D141" s="767"/>
      <c r="E141" s="279"/>
      <c r="F141" s="562"/>
      <c r="G141" s="562"/>
      <c r="H141" s="126"/>
      <c r="N141" s="616"/>
      <c r="O141" s="616"/>
      <c r="P141" s="616"/>
      <c r="Q141" s="616"/>
      <c r="R141" s="472"/>
      <c r="S141" s="147"/>
    </row>
    <row r="142" spans="1:19" s="89" customFormat="1" ht="189.75" customHeight="1">
      <c r="A142" s="234" t="s">
        <v>107</v>
      </c>
      <c r="B142" s="597" t="s">
        <v>422</v>
      </c>
      <c r="C142" s="344"/>
      <c r="D142" s="591"/>
      <c r="E142" s="562"/>
      <c r="F142" s="562"/>
      <c r="G142" s="562" t="s">
        <v>607</v>
      </c>
      <c r="H142" s="126"/>
      <c r="N142" s="616"/>
      <c r="O142" s="616"/>
      <c r="P142" s="616"/>
      <c r="Q142" s="616"/>
      <c r="R142" s="472"/>
      <c r="S142" s="147"/>
    </row>
    <row r="143" spans="1:19" ht="151.5" customHeight="1">
      <c r="A143" s="604" t="s">
        <v>1044</v>
      </c>
      <c r="B143" s="597" t="s">
        <v>423</v>
      </c>
      <c r="C143" s="344"/>
      <c r="D143" s="591"/>
      <c r="E143" s="562"/>
      <c r="F143" s="562"/>
      <c r="G143" s="562" t="s">
        <v>607</v>
      </c>
      <c r="H143" s="127"/>
      <c r="M143" s="87"/>
      <c r="N143" s="140"/>
      <c r="O143" s="140"/>
      <c r="P143" s="140"/>
      <c r="Q143" s="140"/>
      <c r="R143" s="471"/>
      <c r="S143" s="143"/>
    </row>
    <row r="144" spans="1:19" s="90" customFormat="1" ht="24.75" customHeight="1">
      <c r="A144" s="603" t="s">
        <v>108</v>
      </c>
      <c r="B144" s="596" t="s">
        <v>829</v>
      </c>
      <c r="C144" s="343">
        <v>7442</v>
      </c>
      <c r="D144" s="767">
        <v>7442</v>
      </c>
      <c r="E144" s="279">
        <f>E147+E148</f>
        <v>0</v>
      </c>
      <c r="F144" s="562" t="s">
        <v>607</v>
      </c>
      <c r="G144" s="562">
        <f>G147+G148</f>
        <v>0</v>
      </c>
      <c r="H144" s="127"/>
      <c r="I144" s="87"/>
      <c r="J144" s="87"/>
      <c r="K144" s="87"/>
      <c r="L144" s="87"/>
      <c r="M144" s="87"/>
      <c r="N144" s="140"/>
      <c r="O144" s="140"/>
      <c r="P144" s="140"/>
      <c r="Q144" s="140"/>
      <c r="R144" s="610"/>
      <c r="S144" s="146"/>
    </row>
    <row r="145" spans="1:19" s="90" customFormat="1" ht="19.5">
      <c r="A145" s="234"/>
      <c r="B145" s="596" t="s">
        <v>517</v>
      </c>
      <c r="C145" s="365"/>
      <c r="D145" s="767"/>
      <c r="E145" s="279"/>
      <c r="F145" s="562"/>
      <c r="G145" s="562"/>
      <c r="H145" s="127"/>
      <c r="I145" s="87"/>
      <c r="J145" s="87"/>
      <c r="K145" s="87"/>
      <c r="L145" s="87"/>
      <c r="M145" s="87"/>
      <c r="N145" s="616"/>
      <c r="O145" s="616"/>
      <c r="P145" s="616"/>
      <c r="Q145" s="616"/>
      <c r="R145" s="610"/>
      <c r="S145" s="146"/>
    </row>
    <row r="146" spans="1:19" s="89" customFormat="1" ht="19.5">
      <c r="A146" s="234"/>
      <c r="B146" s="596" t="s">
        <v>868</v>
      </c>
      <c r="C146" s="365"/>
      <c r="D146" s="767"/>
      <c r="E146" s="279"/>
      <c r="F146" s="562"/>
      <c r="G146" s="562"/>
      <c r="H146" s="126"/>
      <c r="N146" s="616"/>
      <c r="O146" s="616"/>
      <c r="P146" s="616"/>
      <c r="Q146" s="616"/>
      <c r="R146" s="472"/>
      <c r="S146" s="147"/>
    </row>
    <row r="147" spans="1:19" s="89" customFormat="1" ht="173.25">
      <c r="A147" s="604" t="s">
        <v>109</v>
      </c>
      <c r="B147" s="597" t="s">
        <v>22</v>
      </c>
      <c r="C147" s="344"/>
      <c r="D147" s="591"/>
      <c r="E147" s="592"/>
      <c r="F147" s="562" t="s">
        <v>607</v>
      </c>
      <c r="G147" s="592"/>
      <c r="H147" s="126"/>
      <c r="N147" s="616"/>
      <c r="O147" s="616"/>
      <c r="P147" s="616"/>
      <c r="Q147" s="616"/>
      <c r="R147" s="472"/>
      <c r="S147" s="147"/>
    </row>
    <row r="148" spans="1:19" ht="32.25" customHeight="1">
      <c r="A148" s="604" t="s">
        <v>110</v>
      </c>
      <c r="B148" s="597" t="s">
        <v>23</v>
      </c>
      <c r="C148" s="344"/>
      <c r="D148" s="591"/>
      <c r="E148" s="592"/>
      <c r="F148" s="562" t="s">
        <v>607</v>
      </c>
      <c r="G148" s="569"/>
      <c r="H148" s="127"/>
      <c r="M148" s="87"/>
      <c r="N148" s="140"/>
      <c r="O148" s="140"/>
      <c r="P148" s="140"/>
      <c r="Q148" s="140"/>
      <c r="R148" s="471"/>
      <c r="S148" s="143"/>
    </row>
    <row r="149" spans="1:19" ht="17.25" customHeight="1">
      <c r="A149" s="604" t="s">
        <v>518</v>
      </c>
      <c r="B149" s="596" t="s">
        <v>613</v>
      </c>
      <c r="C149" s="343">
        <v>7451</v>
      </c>
      <c r="D149" s="767">
        <v>7451</v>
      </c>
      <c r="E149" s="279">
        <v>5000</v>
      </c>
      <c r="F149" s="279">
        <v>5000</v>
      </c>
      <c r="G149" s="562">
        <v>233083</v>
      </c>
      <c r="H149" s="127"/>
      <c r="M149" s="87"/>
      <c r="N149" s="616"/>
      <c r="O149" s="616"/>
      <c r="P149" s="616"/>
      <c r="Q149" s="616"/>
      <c r="R149" s="471"/>
      <c r="S149" s="143"/>
    </row>
    <row r="150" spans="1:19" ht="19.5">
      <c r="A150" s="604"/>
      <c r="B150" s="596" t="s">
        <v>830</v>
      </c>
      <c r="C150" s="343"/>
      <c r="D150" s="767"/>
      <c r="E150" s="279"/>
      <c r="F150" s="279"/>
      <c r="G150" s="562"/>
      <c r="H150" s="127"/>
      <c r="M150" s="87"/>
      <c r="N150" s="616"/>
      <c r="O150" s="616"/>
      <c r="P150" s="616"/>
      <c r="Q150" s="616"/>
      <c r="R150" s="471"/>
      <c r="S150" s="143"/>
    </row>
    <row r="151" spans="1:17" ht="18">
      <c r="A151" s="604"/>
      <c r="B151" s="596" t="s">
        <v>868</v>
      </c>
      <c r="C151" s="343"/>
      <c r="D151" s="767"/>
      <c r="E151" s="279"/>
      <c r="F151" s="279"/>
      <c r="G151" s="562"/>
      <c r="H151" s="93"/>
      <c r="M151" s="87"/>
      <c r="N151" s="140"/>
      <c r="O151" s="140"/>
      <c r="P151" s="140"/>
      <c r="Q151" s="140"/>
    </row>
    <row r="152" spans="1:17" ht="31.5">
      <c r="A152" s="604" t="s">
        <v>519</v>
      </c>
      <c r="B152" s="597" t="s">
        <v>24</v>
      </c>
      <c r="C152" s="344"/>
      <c r="D152" s="591"/>
      <c r="E152" s="592"/>
      <c r="F152" s="562" t="s">
        <v>607</v>
      </c>
      <c r="G152" s="592"/>
      <c r="H152" s="93"/>
      <c r="M152" s="87"/>
      <c r="N152" s="140"/>
      <c r="O152" s="140"/>
      <c r="P152" s="140"/>
      <c r="Q152" s="140"/>
    </row>
    <row r="153" spans="1:17" ht="47.25">
      <c r="A153" s="604" t="s">
        <v>520</v>
      </c>
      <c r="B153" s="597" t="s">
        <v>41</v>
      </c>
      <c r="C153" s="344"/>
      <c r="D153" s="591"/>
      <c r="E153" s="562">
        <v>233083</v>
      </c>
      <c r="F153" s="562" t="s">
        <v>607</v>
      </c>
      <c r="G153" s="562">
        <v>233083</v>
      </c>
      <c r="H153" s="93"/>
      <c r="M153" s="87"/>
      <c r="N153" s="140"/>
      <c r="O153" s="140"/>
      <c r="P153" s="140"/>
      <c r="Q153" s="140"/>
    </row>
    <row r="154" spans="1:17" ht="47.25">
      <c r="A154" s="604" t="s">
        <v>521</v>
      </c>
      <c r="B154" s="597" t="s">
        <v>801</v>
      </c>
      <c r="C154" s="344"/>
      <c r="D154" s="591"/>
      <c r="E154" s="592">
        <v>5000</v>
      </c>
      <c r="F154" s="562"/>
      <c r="G154" s="594">
        <v>5000</v>
      </c>
      <c r="H154" s="137"/>
      <c r="I154" s="137"/>
      <c r="J154" s="137"/>
      <c r="K154" s="137"/>
      <c r="L154" s="137"/>
      <c r="M154" s="137"/>
      <c r="N154" s="141"/>
      <c r="O154" s="140"/>
      <c r="P154" s="140"/>
      <c r="Q154" s="140"/>
    </row>
    <row r="155" spans="1:16" ht="15.75" customHeight="1">
      <c r="A155" s="132"/>
      <c r="B155" s="134"/>
      <c r="C155" s="134"/>
      <c r="D155" s="92"/>
      <c r="E155" s="92"/>
      <c r="F155" s="92"/>
      <c r="G155" s="137"/>
      <c r="H155" s="137"/>
      <c r="I155" s="137"/>
      <c r="J155" s="137"/>
      <c r="K155" s="137"/>
      <c r="L155" s="137"/>
      <c r="M155" s="141"/>
      <c r="N155" s="140"/>
      <c r="O155" s="140"/>
      <c r="P155" s="140"/>
    </row>
    <row r="156" spans="1:16" ht="27" customHeight="1" hidden="1">
      <c r="A156" s="366"/>
      <c r="B156" s="367"/>
      <c r="C156" s="367"/>
      <c r="D156" s="368"/>
      <c r="E156" s="368"/>
      <c r="F156" s="368"/>
      <c r="G156" s="369"/>
      <c r="H156" s="137"/>
      <c r="I156" s="137"/>
      <c r="J156" s="137"/>
      <c r="K156" s="137"/>
      <c r="L156" s="137"/>
      <c r="M156" s="141"/>
      <c r="N156" s="140"/>
      <c r="O156" s="140"/>
      <c r="P156" s="140"/>
    </row>
    <row r="157" spans="1:16" ht="33" customHeight="1" hidden="1">
      <c r="A157" s="366"/>
      <c r="B157" s="370"/>
      <c r="C157" s="367"/>
      <c r="D157" s="368"/>
      <c r="E157" s="368"/>
      <c r="F157" s="368"/>
      <c r="G157" s="369"/>
      <c r="H157" s="137"/>
      <c r="I157" s="137"/>
      <c r="J157" s="137"/>
      <c r="K157" s="137"/>
      <c r="L157" s="137"/>
      <c r="M157" s="141"/>
      <c r="N157" s="140"/>
      <c r="O157" s="140"/>
      <c r="P157" s="140"/>
    </row>
    <row r="158" spans="1:17" ht="18">
      <c r="A158" s="372"/>
      <c r="B158" s="373"/>
      <c r="C158" s="374"/>
      <c r="D158" s="375"/>
      <c r="E158" s="375"/>
      <c r="F158" s="375"/>
      <c r="G158" s="369"/>
      <c r="H158" s="137"/>
      <c r="I158" s="137"/>
      <c r="J158" s="137"/>
      <c r="K158" s="137"/>
      <c r="L158" s="137"/>
      <c r="M158" s="138"/>
      <c r="N158" s="124"/>
      <c r="O158" s="124"/>
      <c r="P158" s="124"/>
      <c r="Q158" s="125"/>
    </row>
    <row r="159" spans="1:17" ht="18">
      <c r="A159" s="376"/>
      <c r="B159" s="377"/>
      <c r="C159" s="378"/>
      <c r="D159" s="379"/>
      <c r="E159" s="379"/>
      <c r="F159" s="379"/>
      <c r="G159" s="137"/>
      <c r="H159" s="137"/>
      <c r="I159" s="137"/>
      <c r="J159" s="137"/>
      <c r="K159" s="137"/>
      <c r="L159" s="137"/>
      <c r="M159" s="138"/>
      <c r="N159" s="124"/>
      <c r="O159" s="124"/>
      <c r="P159" s="124"/>
      <c r="Q159" s="125"/>
    </row>
    <row r="160" spans="1:17" ht="18">
      <c r="A160" s="380" t="s">
        <v>25</v>
      </c>
      <c r="B160" s="381"/>
      <c r="C160" s="382"/>
      <c r="D160" s="756" t="s">
        <v>899</v>
      </c>
      <c r="E160" s="756"/>
      <c r="F160" s="756"/>
      <c r="G160" s="137"/>
      <c r="H160" s="137"/>
      <c r="I160" s="137"/>
      <c r="J160" s="137"/>
      <c r="K160" s="137"/>
      <c r="L160" s="137"/>
      <c r="M160" s="138"/>
      <c r="N160" s="124"/>
      <c r="O160" s="124"/>
      <c r="P160" s="124"/>
      <c r="Q160" s="125"/>
    </row>
    <row r="161" spans="1:17" ht="36">
      <c r="A161" s="376"/>
      <c r="B161" s="383" t="s">
        <v>27</v>
      </c>
      <c r="C161" s="378"/>
      <c r="D161" s="379"/>
      <c r="E161" s="384" t="s">
        <v>28</v>
      </c>
      <c r="F161" s="379"/>
      <c r="G161" s="137"/>
      <c r="H161" s="137"/>
      <c r="I161" s="137"/>
      <c r="J161" s="137"/>
      <c r="K161" s="137"/>
      <c r="L161" s="137"/>
      <c r="M161" s="138"/>
      <c r="N161" s="124"/>
      <c r="O161" s="124"/>
      <c r="P161" s="124"/>
      <c r="Q161" s="125"/>
    </row>
    <row r="162" spans="1:17" ht="18">
      <c r="A162" s="376"/>
      <c r="B162" s="377"/>
      <c r="C162" s="378"/>
      <c r="D162" s="379"/>
      <c r="E162" s="379"/>
      <c r="F162" s="379"/>
      <c r="G162" s="137"/>
      <c r="H162" s="137"/>
      <c r="I162" s="137"/>
      <c r="J162" s="137"/>
      <c r="K162" s="137"/>
      <c r="L162" s="137"/>
      <c r="M162" s="138"/>
      <c r="N162" s="124"/>
      <c r="O162" s="124"/>
      <c r="P162" s="124"/>
      <c r="Q162" s="125"/>
    </row>
    <row r="163" spans="1:17" ht="25.5" customHeight="1">
      <c r="A163" s="380" t="s">
        <v>26</v>
      </c>
      <c r="B163" s="385"/>
      <c r="C163" s="382"/>
      <c r="D163" s="756" t="s">
        <v>900</v>
      </c>
      <c r="E163" s="756"/>
      <c r="F163" s="756"/>
      <c r="G163" s="137"/>
      <c r="H163" s="137"/>
      <c r="I163" s="137"/>
      <c r="J163" s="137"/>
      <c r="K163" s="137"/>
      <c r="L163" s="137"/>
      <c r="M163" s="138"/>
      <c r="N163" s="124"/>
      <c r="O163" s="124"/>
      <c r="P163" s="124"/>
      <c r="Q163" s="125"/>
    </row>
    <row r="164" spans="1:17" ht="36">
      <c r="A164" s="376"/>
      <c r="B164" s="383" t="s">
        <v>27</v>
      </c>
      <c r="C164" s="378"/>
      <c r="D164" s="379"/>
      <c r="E164" s="384" t="s">
        <v>28</v>
      </c>
      <c r="F164" s="379"/>
      <c r="G164" s="137"/>
      <c r="H164" s="137"/>
      <c r="I164" s="137"/>
      <c r="J164" s="137"/>
      <c r="K164" s="137"/>
      <c r="L164" s="137"/>
      <c r="M164" s="138"/>
      <c r="N164" s="124"/>
      <c r="O164" s="124"/>
      <c r="P164" s="124"/>
      <c r="Q164" s="125"/>
    </row>
    <row r="165" spans="1:17" ht="18">
      <c r="A165" s="376"/>
      <c r="B165" s="377"/>
      <c r="C165" s="378"/>
      <c r="D165" s="379"/>
      <c r="E165" s="379"/>
      <c r="F165" s="379"/>
      <c r="G165" s="137"/>
      <c r="H165" s="137"/>
      <c r="I165" s="137"/>
      <c r="J165" s="137"/>
      <c r="K165" s="137"/>
      <c r="L165" s="137"/>
      <c r="M165" s="138"/>
      <c r="N165" s="124"/>
      <c r="O165" s="124"/>
      <c r="P165" s="124"/>
      <c r="Q165" s="125"/>
    </row>
    <row r="166" spans="1:17" ht="18">
      <c r="A166" s="376"/>
      <c r="B166" s="377"/>
      <c r="C166" s="378"/>
      <c r="D166" s="379"/>
      <c r="E166" s="379"/>
      <c r="F166" s="379"/>
      <c r="G166" s="137"/>
      <c r="M166" s="124"/>
      <c r="N166" s="124"/>
      <c r="O166" s="124"/>
      <c r="P166" s="124"/>
      <c r="Q166" s="125"/>
    </row>
    <row r="167" spans="1:17" ht="18">
      <c r="A167" s="376"/>
      <c r="B167" s="377"/>
      <c r="C167" s="378"/>
      <c r="D167" s="379"/>
      <c r="E167" s="379"/>
      <c r="F167" s="379"/>
      <c r="G167" s="137"/>
      <c r="M167" s="124"/>
      <c r="N167" s="124"/>
      <c r="O167" s="124"/>
      <c r="P167" s="124"/>
      <c r="Q167" s="125"/>
    </row>
    <row r="168" spans="1:17" ht="18">
      <c r="A168" s="376"/>
      <c r="B168" s="377"/>
      <c r="C168" s="378"/>
      <c r="D168" s="379"/>
      <c r="E168" s="379"/>
      <c r="F168" s="379"/>
      <c r="G168" s="137"/>
      <c r="M168" s="124"/>
      <c r="N168" s="124"/>
      <c r="O168" s="124"/>
      <c r="P168" s="124"/>
      <c r="Q168" s="125"/>
    </row>
    <row r="169" spans="1:17" ht="18">
      <c r="A169" s="376"/>
      <c r="B169" s="377"/>
      <c r="C169" s="378"/>
      <c r="D169" s="379"/>
      <c r="E169" s="379"/>
      <c r="F169" s="379"/>
      <c r="G169" s="137"/>
      <c r="M169" s="124"/>
      <c r="N169" s="124"/>
      <c r="O169" s="124"/>
      <c r="P169" s="124"/>
      <c r="Q169" s="125"/>
    </row>
    <row r="170" spans="1:17" ht="18">
      <c r="A170" s="376"/>
      <c r="B170" s="377"/>
      <c r="C170" s="378"/>
      <c r="D170" s="379"/>
      <c r="E170" s="379"/>
      <c r="F170" s="379"/>
      <c r="G170" s="137"/>
      <c r="M170" s="124"/>
      <c r="N170" s="124"/>
      <c r="O170" s="124"/>
      <c r="P170" s="124"/>
      <c r="Q170" s="125"/>
    </row>
    <row r="171" spans="1:17" ht="18">
      <c r="A171" s="376"/>
      <c r="B171" s="377"/>
      <c r="C171" s="378"/>
      <c r="D171" s="379"/>
      <c r="E171" s="379"/>
      <c r="F171" s="379"/>
      <c r="G171" s="137"/>
      <c r="M171" s="124"/>
      <c r="N171" s="124"/>
      <c r="O171" s="124"/>
      <c r="P171" s="124"/>
      <c r="Q171" s="125"/>
    </row>
    <row r="172" spans="1:17" ht="18">
      <c r="A172" s="376"/>
      <c r="B172" s="377"/>
      <c r="C172" s="378"/>
      <c r="D172" s="379"/>
      <c r="E172" s="379"/>
      <c r="F172" s="379"/>
      <c r="G172" s="137"/>
      <c r="M172" s="124"/>
      <c r="N172" s="124"/>
      <c r="O172" s="124"/>
      <c r="P172" s="124"/>
      <c r="Q172" s="125"/>
    </row>
    <row r="173" spans="1:17" ht="18">
      <c r="A173" s="376"/>
      <c r="B173" s="377"/>
      <c r="C173" s="378"/>
      <c r="D173" s="379"/>
      <c r="E173" s="379"/>
      <c r="F173" s="379"/>
      <c r="G173" s="137"/>
      <c r="M173" s="124"/>
      <c r="N173" s="124"/>
      <c r="O173" s="124"/>
      <c r="P173" s="124"/>
      <c r="Q173" s="125"/>
    </row>
    <row r="174" spans="1:17" ht="18">
      <c r="A174" s="376"/>
      <c r="B174" s="377"/>
      <c r="C174" s="378"/>
      <c r="D174" s="379"/>
      <c r="E174" s="379"/>
      <c r="F174" s="379"/>
      <c r="G174" s="137"/>
      <c r="M174" s="124"/>
      <c r="N174" s="124"/>
      <c r="O174" s="124"/>
      <c r="P174" s="124"/>
      <c r="Q174" s="125"/>
    </row>
    <row r="175" spans="1:17" ht="18">
      <c r="A175" s="376"/>
      <c r="B175" s="377"/>
      <c r="C175" s="378"/>
      <c r="D175" s="379"/>
      <c r="E175" s="379"/>
      <c r="F175" s="379"/>
      <c r="G175" s="137"/>
      <c r="M175" s="124"/>
      <c r="N175" s="124"/>
      <c r="O175" s="124"/>
      <c r="P175" s="124"/>
      <c r="Q175" s="125"/>
    </row>
    <row r="176" spans="1:17" ht="18">
      <c r="A176" s="376"/>
      <c r="B176" s="377"/>
      <c r="C176" s="378"/>
      <c r="D176" s="379"/>
      <c r="E176" s="379"/>
      <c r="F176" s="379"/>
      <c r="G176" s="137"/>
      <c r="M176" s="124"/>
      <c r="N176" s="124"/>
      <c r="O176" s="124"/>
      <c r="P176" s="124"/>
      <c r="Q176" s="125"/>
    </row>
    <row r="177" spans="1:17" ht="18">
      <c r="A177" s="376"/>
      <c r="B177" s="377"/>
      <c r="C177" s="378"/>
      <c r="D177" s="379"/>
      <c r="E177" s="379"/>
      <c r="F177" s="379"/>
      <c r="G177" s="137"/>
      <c r="M177" s="124"/>
      <c r="N177" s="124"/>
      <c r="O177" s="124"/>
      <c r="P177" s="124"/>
      <c r="Q177" s="125"/>
    </row>
    <row r="178" spans="1:17" ht="18">
      <c r="A178" s="376"/>
      <c r="B178" s="377"/>
      <c r="C178" s="378"/>
      <c r="D178" s="379"/>
      <c r="E178" s="379"/>
      <c r="F178" s="379"/>
      <c r="G178" s="137"/>
      <c r="M178" s="124"/>
      <c r="N178" s="124"/>
      <c r="O178" s="124"/>
      <c r="P178" s="124"/>
      <c r="Q178" s="125"/>
    </row>
    <row r="179" spans="1:17" ht="18">
      <c r="A179" s="376"/>
      <c r="B179" s="377"/>
      <c r="C179" s="378"/>
      <c r="D179" s="379"/>
      <c r="E179" s="379"/>
      <c r="F179" s="379"/>
      <c r="G179" s="137"/>
      <c r="M179" s="124"/>
      <c r="N179" s="124"/>
      <c r="O179" s="124"/>
      <c r="P179" s="124"/>
      <c r="Q179" s="125"/>
    </row>
    <row r="180" spans="1:17" ht="14.25">
      <c r="A180" s="349"/>
      <c r="B180" s="360"/>
      <c r="C180" s="361"/>
      <c r="D180" s="351"/>
      <c r="E180" s="351"/>
      <c r="F180" s="351"/>
      <c r="M180" s="124"/>
      <c r="N180" s="124"/>
      <c r="O180" s="124"/>
      <c r="P180" s="124"/>
      <c r="Q180" s="125"/>
    </row>
    <row r="181" spans="1:17" ht="14.25">
      <c r="A181" s="349"/>
      <c r="B181" s="360"/>
      <c r="C181" s="361"/>
      <c r="D181" s="351"/>
      <c r="E181" s="351"/>
      <c r="F181" s="351"/>
      <c r="M181" s="124"/>
      <c r="N181" s="124"/>
      <c r="O181" s="124"/>
      <c r="P181" s="124"/>
      <c r="Q181" s="125"/>
    </row>
    <row r="182" spans="1:17" ht="14.25">
      <c r="A182" s="349"/>
      <c r="B182" s="360"/>
      <c r="C182" s="361"/>
      <c r="D182" s="351"/>
      <c r="E182" s="351"/>
      <c r="F182" s="351"/>
      <c r="M182" s="124"/>
      <c r="N182" s="124"/>
      <c r="O182" s="124"/>
      <c r="P182" s="124"/>
      <c r="Q182" s="125"/>
    </row>
    <row r="183" spans="1:17" ht="14.25">
      <c r="A183" s="349"/>
      <c r="B183" s="360"/>
      <c r="C183" s="361"/>
      <c r="D183" s="351"/>
      <c r="E183" s="351"/>
      <c r="F183" s="351"/>
      <c r="M183" s="124"/>
      <c r="N183" s="124"/>
      <c r="O183" s="124"/>
      <c r="P183" s="124"/>
      <c r="Q183" s="125"/>
    </row>
    <row r="184" spans="1:17" ht="14.25">
      <c r="A184" s="349"/>
      <c r="B184" s="360"/>
      <c r="C184" s="361"/>
      <c r="D184" s="351"/>
      <c r="E184" s="351"/>
      <c r="F184" s="351"/>
      <c r="M184" s="124"/>
      <c r="N184" s="124"/>
      <c r="O184" s="124"/>
      <c r="P184" s="124"/>
      <c r="Q184" s="125"/>
    </row>
    <row r="185" spans="1:17" ht="14.25">
      <c r="A185" s="349"/>
      <c r="B185" s="360"/>
      <c r="C185" s="361"/>
      <c r="D185" s="351"/>
      <c r="E185" s="351"/>
      <c r="F185" s="351"/>
      <c r="M185" s="124"/>
      <c r="N185" s="124"/>
      <c r="O185" s="124"/>
      <c r="P185" s="124"/>
      <c r="Q185" s="125"/>
    </row>
    <row r="186" spans="1:17" ht="14.25">
      <c r="A186" s="349"/>
      <c r="B186" s="360"/>
      <c r="C186" s="361"/>
      <c r="D186" s="351"/>
      <c r="E186" s="351"/>
      <c r="F186" s="351"/>
      <c r="M186" s="124"/>
      <c r="N186" s="124"/>
      <c r="O186" s="124"/>
      <c r="P186" s="124"/>
      <c r="Q186" s="125"/>
    </row>
    <row r="187" spans="1:17" ht="14.25">
      <c r="A187" s="349"/>
      <c r="B187" s="360"/>
      <c r="C187" s="361"/>
      <c r="D187" s="351"/>
      <c r="E187" s="351"/>
      <c r="F187" s="351"/>
      <c r="M187" s="124"/>
      <c r="N187" s="124"/>
      <c r="O187" s="124"/>
      <c r="P187" s="124"/>
      <c r="Q187" s="125"/>
    </row>
    <row r="188" spans="1:17" ht="14.25">
      <c r="A188" s="349"/>
      <c r="B188" s="360"/>
      <c r="C188" s="361"/>
      <c r="D188" s="351"/>
      <c r="E188" s="351"/>
      <c r="F188" s="351"/>
      <c r="M188" s="124"/>
      <c r="N188" s="124"/>
      <c r="O188" s="124"/>
      <c r="P188" s="124"/>
      <c r="Q188" s="125"/>
    </row>
    <row r="189" spans="1:17" ht="14.25">
      <c r="A189" s="349"/>
      <c r="B189" s="360"/>
      <c r="C189" s="361"/>
      <c r="D189" s="351"/>
      <c r="E189" s="351"/>
      <c r="F189" s="351"/>
      <c r="M189" s="124"/>
      <c r="N189" s="124"/>
      <c r="O189" s="124"/>
      <c r="P189" s="124"/>
      <c r="Q189" s="125"/>
    </row>
    <row r="190" spans="1:17" ht="14.25">
      <c r="A190" s="349"/>
      <c r="B190" s="360"/>
      <c r="C190" s="361"/>
      <c r="D190" s="351"/>
      <c r="E190" s="351"/>
      <c r="F190" s="351"/>
      <c r="M190" s="124"/>
      <c r="N190" s="124"/>
      <c r="O190" s="124"/>
      <c r="P190" s="124"/>
      <c r="Q190" s="125"/>
    </row>
    <row r="191" spans="1:17" ht="14.25">
      <c r="A191" s="362"/>
      <c r="B191" s="363"/>
      <c r="C191" s="354"/>
      <c r="D191" s="364"/>
      <c r="E191" s="351"/>
      <c r="F191" s="351"/>
      <c r="M191" s="124"/>
      <c r="N191" s="124"/>
      <c r="O191" s="124"/>
      <c r="P191" s="124"/>
      <c r="Q191" s="125"/>
    </row>
    <row r="192" spans="1:17" ht="14.25">
      <c r="A192" s="362"/>
      <c r="B192" s="363"/>
      <c r="C192" s="354"/>
      <c r="D192" s="364"/>
      <c r="E192" s="351"/>
      <c r="F192" s="351"/>
      <c r="M192" s="124"/>
      <c r="N192" s="124"/>
      <c r="O192" s="124"/>
      <c r="P192" s="124"/>
      <c r="Q192" s="125"/>
    </row>
    <row r="193" spans="1:17" ht="14.25">
      <c r="A193" s="362"/>
      <c r="B193" s="363"/>
      <c r="C193" s="354"/>
      <c r="D193" s="364"/>
      <c r="E193" s="351"/>
      <c r="F193" s="351"/>
      <c r="M193" s="124"/>
      <c r="N193" s="124"/>
      <c r="O193" s="124"/>
      <c r="P193" s="124"/>
      <c r="Q193" s="125"/>
    </row>
    <row r="194" spans="1:17" ht="14.25">
      <c r="A194" s="362"/>
      <c r="B194" s="363"/>
      <c r="C194" s="354"/>
      <c r="D194" s="364"/>
      <c r="E194" s="351"/>
      <c r="F194" s="351"/>
      <c r="M194" s="124"/>
      <c r="N194" s="124"/>
      <c r="O194" s="124"/>
      <c r="P194" s="124"/>
      <c r="Q194" s="125"/>
    </row>
    <row r="195" spans="1:17" ht="14.25">
      <c r="A195" s="362"/>
      <c r="B195" s="363"/>
      <c r="C195" s="354"/>
      <c r="D195" s="364"/>
      <c r="E195" s="351"/>
      <c r="F195" s="351"/>
      <c r="M195" s="124"/>
      <c r="N195" s="124"/>
      <c r="O195" s="124"/>
      <c r="P195" s="124"/>
      <c r="Q195" s="125"/>
    </row>
    <row r="196" spans="1:17" ht="14.25">
      <c r="A196" s="362"/>
      <c r="B196" s="363"/>
      <c r="C196" s="354"/>
      <c r="D196" s="364"/>
      <c r="E196" s="351"/>
      <c r="F196" s="351"/>
      <c r="M196" s="124"/>
      <c r="N196" s="124"/>
      <c r="O196" s="124"/>
      <c r="P196" s="124"/>
      <c r="Q196" s="125"/>
    </row>
    <row r="197" spans="1:17" ht="14.25">
      <c r="A197" s="362"/>
      <c r="B197" s="363"/>
      <c r="C197" s="354"/>
      <c r="D197" s="364"/>
      <c r="E197" s="351"/>
      <c r="F197" s="351"/>
      <c r="M197" s="124"/>
      <c r="N197" s="124"/>
      <c r="O197" s="124"/>
      <c r="P197" s="124"/>
      <c r="Q197" s="125"/>
    </row>
    <row r="198" spans="1:17" ht="14.25">
      <c r="A198" s="362"/>
      <c r="B198" s="363"/>
      <c r="C198" s="354"/>
      <c r="D198" s="364"/>
      <c r="E198" s="351"/>
      <c r="F198" s="351"/>
      <c r="M198" s="124"/>
      <c r="N198" s="124"/>
      <c r="O198" s="124"/>
      <c r="P198" s="124"/>
      <c r="Q198" s="125"/>
    </row>
    <row r="199" spans="1:17" ht="14.25">
      <c r="A199" s="362"/>
      <c r="B199" s="363"/>
      <c r="C199" s="354"/>
      <c r="D199" s="364"/>
      <c r="E199" s="351"/>
      <c r="F199" s="351"/>
      <c r="M199" s="124"/>
      <c r="N199" s="124"/>
      <c r="O199" s="124"/>
      <c r="P199" s="124"/>
      <c r="Q199" s="125"/>
    </row>
    <row r="200" spans="1:17" ht="14.25">
      <c r="A200" s="362"/>
      <c r="B200" s="363"/>
      <c r="C200" s="354"/>
      <c r="D200" s="364"/>
      <c r="E200" s="351"/>
      <c r="F200" s="351"/>
      <c r="M200" s="124"/>
      <c r="N200" s="124"/>
      <c r="O200" s="124"/>
      <c r="P200" s="124"/>
      <c r="Q200" s="125"/>
    </row>
    <row r="201" spans="1:17" ht="14.25">
      <c r="A201" s="362"/>
      <c r="B201" s="363"/>
      <c r="C201" s="354"/>
      <c r="D201" s="364"/>
      <c r="E201" s="351"/>
      <c r="F201" s="351"/>
      <c r="M201" s="124"/>
      <c r="N201" s="124"/>
      <c r="O201" s="124"/>
      <c r="P201" s="124"/>
      <c r="Q201" s="125"/>
    </row>
    <row r="202" spans="1:17" ht="14.25">
      <c r="A202" s="362"/>
      <c r="B202" s="363"/>
      <c r="C202" s="354"/>
      <c r="D202" s="364"/>
      <c r="E202" s="351"/>
      <c r="F202" s="351"/>
      <c r="M202" s="124"/>
      <c r="N202" s="124"/>
      <c r="O202" s="124"/>
      <c r="P202" s="124"/>
      <c r="Q202" s="125"/>
    </row>
    <row r="203" spans="1:17" ht="14.25">
      <c r="A203" s="362"/>
      <c r="B203" s="363"/>
      <c r="C203" s="354"/>
      <c r="D203" s="364"/>
      <c r="E203" s="351"/>
      <c r="F203" s="351"/>
      <c r="M203" s="124"/>
      <c r="N203" s="124"/>
      <c r="O203" s="124"/>
      <c r="P203" s="124"/>
      <c r="Q203" s="125"/>
    </row>
    <row r="204" spans="1:17" ht="14.25">
      <c r="A204" s="362"/>
      <c r="B204" s="363"/>
      <c r="C204" s="354"/>
      <c r="D204" s="364"/>
      <c r="E204" s="351"/>
      <c r="F204" s="351"/>
      <c r="M204" s="124"/>
      <c r="N204" s="124"/>
      <c r="O204" s="124"/>
      <c r="P204" s="124"/>
      <c r="Q204" s="125"/>
    </row>
    <row r="205" spans="1:17" ht="14.25">
      <c r="A205" s="362"/>
      <c r="B205" s="363"/>
      <c r="C205" s="354"/>
      <c r="D205" s="364"/>
      <c r="E205" s="351"/>
      <c r="F205" s="351"/>
      <c r="M205" s="124"/>
      <c r="N205" s="124"/>
      <c r="O205" s="124"/>
      <c r="P205" s="124"/>
      <c r="Q205" s="125"/>
    </row>
    <row r="206" spans="1:17" ht="14.25">
      <c r="A206" s="362"/>
      <c r="B206" s="363"/>
      <c r="C206" s="354"/>
      <c r="D206" s="364"/>
      <c r="E206" s="351"/>
      <c r="F206" s="351"/>
      <c r="M206" s="124"/>
      <c r="N206" s="124"/>
      <c r="O206" s="124"/>
      <c r="P206" s="124"/>
      <c r="Q206" s="125"/>
    </row>
    <row r="207" spans="1:17" ht="14.25">
      <c r="A207" s="362"/>
      <c r="B207" s="363"/>
      <c r="C207" s="354"/>
      <c r="D207" s="364"/>
      <c r="E207" s="351"/>
      <c r="F207" s="351"/>
      <c r="M207" s="124"/>
      <c r="N207" s="124"/>
      <c r="O207" s="124"/>
      <c r="P207" s="124"/>
      <c r="Q207" s="125"/>
    </row>
    <row r="208" spans="3:17" ht="14.25">
      <c r="C208" s="87"/>
      <c r="D208" s="86"/>
      <c r="E208" s="92"/>
      <c r="F208" s="92"/>
      <c r="M208" s="124"/>
      <c r="N208" s="124"/>
      <c r="O208" s="124"/>
      <c r="P208" s="124"/>
      <c r="Q208" s="125"/>
    </row>
    <row r="209" spans="3:17" ht="14.25">
      <c r="C209" s="87"/>
      <c r="D209" s="86"/>
      <c r="E209" s="92"/>
      <c r="F209" s="92"/>
      <c r="M209" s="124"/>
      <c r="N209" s="124"/>
      <c r="O209" s="124"/>
      <c r="P209" s="124"/>
      <c r="Q209" s="125"/>
    </row>
    <row r="210" spans="3:17" ht="14.25">
      <c r="C210" s="87"/>
      <c r="D210" s="86"/>
      <c r="E210" s="92"/>
      <c r="F210" s="92"/>
      <c r="M210" s="124"/>
      <c r="N210" s="124"/>
      <c r="O210" s="124"/>
      <c r="P210" s="124"/>
      <c r="Q210" s="125"/>
    </row>
    <row r="211" spans="3:17" ht="14.25">
      <c r="C211" s="87"/>
      <c r="D211" s="86"/>
      <c r="E211" s="92"/>
      <c r="F211" s="92"/>
      <c r="M211" s="124"/>
      <c r="N211" s="124"/>
      <c r="O211" s="124"/>
      <c r="P211" s="124"/>
      <c r="Q211" s="125"/>
    </row>
    <row r="212" spans="3:17" ht="14.25">
      <c r="C212" s="87"/>
      <c r="D212" s="86"/>
      <c r="E212" s="92"/>
      <c r="F212" s="92"/>
      <c r="M212" s="124"/>
      <c r="N212" s="124"/>
      <c r="O212" s="124"/>
      <c r="P212" s="124"/>
      <c r="Q212" s="125"/>
    </row>
    <row r="213" spans="3:17" ht="14.25">
      <c r="C213" s="87"/>
      <c r="D213" s="86"/>
      <c r="E213" s="92"/>
      <c r="F213" s="92"/>
      <c r="M213" s="124"/>
      <c r="N213" s="124"/>
      <c r="O213" s="124"/>
      <c r="P213" s="124"/>
      <c r="Q213" s="125"/>
    </row>
    <row r="214" spans="3:17" ht="14.25">
      <c r="C214" s="87"/>
      <c r="D214" s="86"/>
      <c r="E214" s="92"/>
      <c r="F214" s="92"/>
      <c r="M214" s="124"/>
      <c r="N214" s="124"/>
      <c r="O214" s="124"/>
      <c r="P214" s="124"/>
      <c r="Q214" s="125"/>
    </row>
    <row r="215" spans="3:17" ht="14.25">
      <c r="C215" s="87"/>
      <c r="D215" s="86"/>
      <c r="E215" s="92"/>
      <c r="F215" s="92"/>
      <c r="M215" s="124"/>
      <c r="N215" s="124"/>
      <c r="O215" s="124"/>
      <c r="P215" s="124"/>
      <c r="Q215" s="125"/>
    </row>
    <row r="216" spans="3:17" ht="14.25">
      <c r="C216" s="87"/>
      <c r="D216" s="86"/>
      <c r="E216" s="92"/>
      <c r="F216" s="92"/>
      <c r="M216" s="124"/>
      <c r="N216" s="124"/>
      <c r="O216" s="124"/>
      <c r="P216" s="124"/>
      <c r="Q216" s="125"/>
    </row>
    <row r="217" spans="3:17" ht="14.25">
      <c r="C217" s="87"/>
      <c r="D217" s="86"/>
      <c r="E217" s="92"/>
      <c r="F217" s="92"/>
      <c r="M217" s="124"/>
      <c r="N217" s="124"/>
      <c r="O217" s="124"/>
      <c r="P217" s="124"/>
      <c r="Q217" s="125"/>
    </row>
    <row r="218" spans="3:17" ht="14.25">
      <c r="C218" s="87"/>
      <c r="D218" s="86"/>
      <c r="E218" s="92"/>
      <c r="F218" s="92"/>
      <c r="M218" s="124"/>
      <c r="N218" s="124"/>
      <c r="O218" s="124"/>
      <c r="P218" s="124"/>
      <c r="Q218" s="125"/>
    </row>
    <row r="219" spans="3:17" ht="14.25">
      <c r="C219" s="87"/>
      <c r="D219" s="86"/>
      <c r="E219" s="92"/>
      <c r="F219" s="92"/>
      <c r="M219" s="124"/>
      <c r="N219" s="124"/>
      <c r="O219" s="124"/>
      <c r="P219" s="124"/>
      <c r="Q219" s="125"/>
    </row>
    <row r="220" spans="3:17" ht="14.25">
      <c r="C220" s="87"/>
      <c r="D220" s="86"/>
      <c r="E220" s="92"/>
      <c r="F220" s="92"/>
      <c r="M220" s="124"/>
      <c r="N220" s="124"/>
      <c r="O220" s="124"/>
      <c r="P220" s="124"/>
      <c r="Q220" s="125"/>
    </row>
    <row r="221" spans="3:17" ht="14.25">
      <c r="C221" s="87"/>
      <c r="D221" s="86"/>
      <c r="E221" s="92"/>
      <c r="F221" s="92"/>
      <c r="M221" s="124"/>
      <c r="N221" s="124"/>
      <c r="O221" s="124"/>
      <c r="P221" s="124"/>
      <c r="Q221" s="125"/>
    </row>
    <row r="222" spans="3:17" ht="14.25">
      <c r="C222" s="87"/>
      <c r="D222" s="86"/>
      <c r="E222" s="92"/>
      <c r="F222" s="92"/>
      <c r="M222" s="124"/>
      <c r="N222" s="124"/>
      <c r="O222" s="124"/>
      <c r="P222" s="124"/>
      <c r="Q222" s="125"/>
    </row>
    <row r="223" spans="3:17" ht="14.25">
      <c r="C223" s="87"/>
      <c r="D223" s="86"/>
      <c r="E223" s="92"/>
      <c r="F223" s="92"/>
      <c r="M223" s="124"/>
      <c r="N223" s="124"/>
      <c r="O223" s="124"/>
      <c r="P223" s="124"/>
      <c r="Q223" s="125"/>
    </row>
    <row r="224" spans="3:17" ht="14.25">
      <c r="C224" s="87"/>
      <c r="D224" s="86"/>
      <c r="E224" s="92"/>
      <c r="F224" s="92"/>
      <c r="M224" s="124"/>
      <c r="N224" s="124"/>
      <c r="O224" s="124"/>
      <c r="P224" s="124"/>
      <c r="Q224" s="125"/>
    </row>
    <row r="225" spans="3:17" ht="14.25">
      <c r="C225" s="87"/>
      <c r="D225" s="86"/>
      <c r="E225" s="92"/>
      <c r="F225" s="92"/>
      <c r="M225" s="124"/>
      <c r="N225" s="124"/>
      <c r="O225" s="124"/>
      <c r="P225" s="124"/>
      <c r="Q225" s="125"/>
    </row>
    <row r="226" spans="3:17" ht="14.25">
      <c r="C226" s="87"/>
      <c r="D226" s="86"/>
      <c r="E226" s="92"/>
      <c r="F226" s="92"/>
      <c r="M226" s="124"/>
      <c r="N226" s="124"/>
      <c r="O226" s="124"/>
      <c r="P226" s="124"/>
      <c r="Q226" s="125"/>
    </row>
    <row r="227" spans="3:17" ht="14.25">
      <c r="C227" s="87"/>
      <c r="D227" s="86"/>
      <c r="E227" s="92"/>
      <c r="F227" s="92"/>
      <c r="M227" s="124"/>
      <c r="N227" s="124"/>
      <c r="O227" s="124"/>
      <c r="P227" s="124"/>
      <c r="Q227" s="125"/>
    </row>
    <row r="228" spans="3:17" ht="14.25">
      <c r="C228" s="87"/>
      <c r="D228" s="86"/>
      <c r="E228" s="92"/>
      <c r="F228" s="92"/>
      <c r="M228" s="124"/>
      <c r="N228" s="124"/>
      <c r="O228" s="124"/>
      <c r="P228" s="124"/>
      <c r="Q228" s="125"/>
    </row>
    <row r="229" spans="3:17" ht="14.25">
      <c r="C229" s="87"/>
      <c r="D229" s="86"/>
      <c r="E229" s="92"/>
      <c r="F229" s="92"/>
      <c r="M229" s="124"/>
      <c r="N229" s="124"/>
      <c r="O229" s="124"/>
      <c r="P229" s="124"/>
      <c r="Q229" s="125"/>
    </row>
    <row r="230" spans="3:17" ht="14.25">
      <c r="C230" s="87"/>
      <c r="D230" s="86"/>
      <c r="E230" s="92"/>
      <c r="F230" s="92"/>
      <c r="M230" s="124"/>
      <c r="N230" s="124"/>
      <c r="O230" s="124"/>
      <c r="P230" s="124"/>
      <c r="Q230" s="125"/>
    </row>
    <row r="231" spans="3:17" ht="14.25">
      <c r="C231" s="87"/>
      <c r="D231" s="86"/>
      <c r="E231" s="92"/>
      <c r="F231" s="92"/>
      <c r="M231" s="124"/>
      <c r="N231" s="124"/>
      <c r="O231" s="124"/>
      <c r="P231" s="124"/>
      <c r="Q231" s="125"/>
    </row>
    <row r="232" spans="3:17" ht="14.25">
      <c r="C232" s="87"/>
      <c r="D232" s="86"/>
      <c r="E232" s="92"/>
      <c r="F232" s="92"/>
      <c r="M232" s="124"/>
      <c r="N232" s="124"/>
      <c r="O232" s="124"/>
      <c r="P232" s="124"/>
      <c r="Q232" s="125"/>
    </row>
    <row r="233" spans="3:17" ht="14.25">
      <c r="C233" s="87"/>
      <c r="D233" s="86"/>
      <c r="E233" s="92"/>
      <c r="F233" s="92"/>
      <c r="M233" s="124"/>
      <c r="N233" s="124"/>
      <c r="O233" s="124"/>
      <c r="P233" s="124"/>
      <c r="Q233" s="125"/>
    </row>
    <row r="234" spans="3:17" ht="14.25">
      <c r="C234" s="87"/>
      <c r="D234" s="86"/>
      <c r="E234" s="92"/>
      <c r="F234" s="92"/>
      <c r="M234" s="124"/>
      <c r="N234" s="124"/>
      <c r="O234" s="124"/>
      <c r="P234" s="124"/>
      <c r="Q234" s="125"/>
    </row>
    <row r="235" spans="3:17" ht="14.25">
      <c r="C235" s="87"/>
      <c r="D235" s="86"/>
      <c r="E235" s="92"/>
      <c r="F235" s="92"/>
      <c r="M235" s="124"/>
      <c r="N235" s="124"/>
      <c r="O235" s="124"/>
      <c r="P235" s="124"/>
      <c r="Q235" s="125"/>
    </row>
    <row r="236" spans="3:17" ht="14.25">
      <c r="C236" s="87"/>
      <c r="D236" s="86"/>
      <c r="E236" s="92"/>
      <c r="F236" s="92"/>
      <c r="M236" s="124"/>
      <c r="N236" s="124"/>
      <c r="O236" s="124"/>
      <c r="P236" s="124"/>
      <c r="Q236" s="125"/>
    </row>
    <row r="237" spans="3:17" ht="14.25">
      <c r="C237" s="87"/>
      <c r="D237" s="86"/>
      <c r="E237" s="92"/>
      <c r="F237" s="92"/>
      <c r="M237" s="124"/>
      <c r="N237" s="124"/>
      <c r="O237" s="124"/>
      <c r="P237" s="124"/>
      <c r="Q237" s="125"/>
    </row>
    <row r="238" spans="3:17" ht="14.25">
      <c r="C238" s="87"/>
      <c r="D238" s="86"/>
      <c r="E238" s="92"/>
      <c r="F238" s="92"/>
      <c r="M238" s="124"/>
      <c r="N238" s="124"/>
      <c r="O238" s="124"/>
      <c r="P238" s="124"/>
      <c r="Q238" s="125"/>
    </row>
    <row r="239" spans="3:17" ht="14.25">
      <c r="C239" s="87"/>
      <c r="D239" s="86"/>
      <c r="E239" s="92"/>
      <c r="F239" s="92"/>
      <c r="M239" s="124"/>
      <c r="N239" s="124"/>
      <c r="O239" s="124"/>
      <c r="P239" s="124"/>
      <c r="Q239" s="125"/>
    </row>
    <row r="240" spans="3:17" ht="14.25">
      <c r="C240" s="87"/>
      <c r="D240" s="86"/>
      <c r="E240" s="92"/>
      <c r="F240" s="92"/>
      <c r="M240" s="124"/>
      <c r="N240" s="124"/>
      <c r="O240" s="124"/>
      <c r="P240" s="124"/>
      <c r="Q240" s="125"/>
    </row>
    <row r="241" spans="3:17" ht="14.25">
      <c r="C241" s="87"/>
      <c r="D241" s="86"/>
      <c r="E241" s="92"/>
      <c r="F241" s="92"/>
      <c r="M241" s="124"/>
      <c r="N241" s="124"/>
      <c r="O241" s="124"/>
      <c r="P241" s="124"/>
      <c r="Q241" s="125"/>
    </row>
    <row r="242" spans="3:17" ht="14.25">
      <c r="C242" s="87"/>
      <c r="D242" s="86"/>
      <c r="E242" s="92"/>
      <c r="F242" s="92"/>
      <c r="M242" s="124"/>
      <c r="N242" s="124"/>
      <c r="O242" s="124"/>
      <c r="P242" s="124"/>
      <c r="Q242" s="125"/>
    </row>
    <row r="243" spans="3:17" ht="14.25">
      <c r="C243" s="87"/>
      <c r="D243" s="86"/>
      <c r="E243" s="92"/>
      <c r="F243" s="92"/>
      <c r="M243" s="124"/>
      <c r="N243" s="124"/>
      <c r="O243" s="124"/>
      <c r="P243" s="124"/>
      <c r="Q243" s="125"/>
    </row>
    <row r="244" spans="3:17" ht="14.25">
      <c r="C244" s="87"/>
      <c r="D244" s="86"/>
      <c r="E244" s="92"/>
      <c r="F244" s="92"/>
      <c r="M244" s="124"/>
      <c r="N244" s="124"/>
      <c r="O244" s="124"/>
      <c r="P244" s="124"/>
      <c r="Q244" s="125"/>
    </row>
    <row r="245" spans="3:17" ht="14.25">
      <c r="C245" s="87"/>
      <c r="D245" s="86"/>
      <c r="E245" s="92"/>
      <c r="F245" s="92"/>
      <c r="M245" s="124"/>
      <c r="N245" s="124"/>
      <c r="O245" s="124"/>
      <c r="P245" s="124"/>
      <c r="Q245" s="125"/>
    </row>
    <row r="246" spans="3:17" ht="14.25">
      <c r="C246" s="87"/>
      <c r="D246" s="86"/>
      <c r="E246" s="92"/>
      <c r="F246" s="92"/>
      <c r="M246" s="124"/>
      <c r="N246" s="124"/>
      <c r="O246" s="124"/>
      <c r="P246" s="124"/>
      <c r="Q246" s="125"/>
    </row>
    <row r="247" spans="3:17" ht="14.25">
      <c r="C247" s="87"/>
      <c r="D247" s="86"/>
      <c r="E247" s="92"/>
      <c r="F247" s="92"/>
      <c r="M247" s="124"/>
      <c r="N247" s="124"/>
      <c r="O247" s="124"/>
      <c r="P247" s="124"/>
      <c r="Q247" s="125"/>
    </row>
    <row r="248" spans="3:17" ht="14.25">
      <c r="C248" s="87"/>
      <c r="D248" s="86"/>
      <c r="E248" s="92"/>
      <c r="F248" s="92"/>
      <c r="M248" s="124"/>
      <c r="N248" s="124"/>
      <c r="O248" s="124"/>
      <c r="P248" s="124"/>
      <c r="Q248" s="125"/>
    </row>
    <row r="249" spans="3:17" ht="14.25">
      <c r="C249" s="87"/>
      <c r="D249" s="86"/>
      <c r="E249" s="92"/>
      <c r="F249" s="92"/>
      <c r="M249" s="124"/>
      <c r="N249" s="124"/>
      <c r="O249" s="124"/>
      <c r="P249" s="124"/>
      <c r="Q249" s="125"/>
    </row>
    <row r="250" spans="3:17" ht="14.25">
      <c r="C250" s="87"/>
      <c r="D250" s="86"/>
      <c r="E250" s="92"/>
      <c r="F250" s="92"/>
      <c r="M250" s="124"/>
      <c r="N250" s="124"/>
      <c r="O250" s="124"/>
      <c r="P250" s="124"/>
      <c r="Q250" s="125"/>
    </row>
    <row r="251" spans="3:17" ht="14.25">
      <c r="C251" s="87"/>
      <c r="D251" s="86"/>
      <c r="E251" s="92"/>
      <c r="F251" s="92"/>
      <c r="M251" s="124"/>
      <c r="N251" s="124"/>
      <c r="O251" s="124"/>
      <c r="P251" s="124"/>
      <c r="Q251" s="125"/>
    </row>
    <row r="252" spans="3:17" ht="14.25">
      <c r="C252" s="87"/>
      <c r="D252" s="86"/>
      <c r="E252" s="92"/>
      <c r="F252" s="92"/>
      <c r="M252" s="124"/>
      <c r="N252" s="124"/>
      <c r="O252" s="124"/>
      <c r="P252" s="124"/>
      <c r="Q252" s="125"/>
    </row>
    <row r="253" spans="3:17" ht="14.25">
      <c r="C253" s="87"/>
      <c r="D253" s="86"/>
      <c r="E253" s="92"/>
      <c r="F253" s="92"/>
      <c r="M253" s="124"/>
      <c r="N253" s="124"/>
      <c r="O253" s="124"/>
      <c r="P253" s="124"/>
      <c r="Q253" s="125"/>
    </row>
    <row r="254" spans="3:17" ht="14.25">
      <c r="C254" s="87"/>
      <c r="D254" s="86"/>
      <c r="E254" s="92"/>
      <c r="F254" s="92"/>
      <c r="M254" s="124"/>
      <c r="N254" s="124"/>
      <c r="O254" s="124"/>
      <c r="P254" s="124"/>
      <c r="Q254" s="125"/>
    </row>
    <row r="255" spans="3:17" ht="14.25">
      <c r="C255" s="87"/>
      <c r="D255" s="86"/>
      <c r="E255" s="92"/>
      <c r="F255" s="92"/>
      <c r="M255" s="124"/>
      <c r="N255" s="124"/>
      <c r="O255" s="124"/>
      <c r="P255" s="124"/>
      <c r="Q255" s="125"/>
    </row>
    <row r="256" spans="3:17" ht="14.25">
      <c r="C256" s="87"/>
      <c r="D256" s="86"/>
      <c r="E256" s="92"/>
      <c r="F256" s="92"/>
      <c r="M256" s="124"/>
      <c r="N256" s="124"/>
      <c r="O256" s="124"/>
      <c r="P256" s="124"/>
      <c r="Q256" s="125"/>
    </row>
    <row r="257" spans="3:17" ht="14.25">
      <c r="C257" s="87"/>
      <c r="D257" s="86"/>
      <c r="E257" s="92"/>
      <c r="F257" s="92"/>
      <c r="M257" s="124"/>
      <c r="N257" s="124"/>
      <c r="O257" s="124"/>
      <c r="P257" s="124"/>
      <c r="Q257" s="125"/>
    </row>
    <row r="258" spans="3:17" ht="14.25">
      <c r="C258" s="87"/>
      <c r="D258" s="86"/>
      <c r="E258" s="92"/>
      <c r="F258" s="92"/>
      <c r="M258" s="124"/>
      <c r="N258" s="124"/>
      <c r="O258" s="124"/>
      <c r="P258" s="124"/>
      <c r="Q258" s="125"/>
    </row>
    <row r="259" spans="3:17" ht="14.25">
      <c r="C259" s="87"/>
      <c r="D259" s="86"/>
      <c r="E259" s="92"/>
      <c r="F259" s="92"/>
      <c r="M259" s="124"/>
      <c r="N259" s="124"/>
      <c r="O259" s="124"/>
      <c r="P259" s="124"/>
      <c r="Q259" s="125"/>
    </row>
    <row r="260" spans="3:17" ht="14.25">
      <c r="C260" s="87"/>
      <c r="D260" s="86"/>
      <c r="E260" s="92"/>
      <c r="F260" s="92"/>
      <c r="M260" s="124"/>
      <c r="N260" s="124"/>
      <c r="O260" s="124"/>
      <c r="P260" s="124"/>
      <c r="Q260" s="125"/>
    </row>
    <row r="261" spans="3:17" ht="14.25">
      <c r="C261" s="87"/>
      <c r="D261" s="86"/>
      <c r="E261" s="92"/>
      <c r="F261" s="92"/>
      <c r="M261" s="124"/>
      <c r="N261" s="124"/>
      <c r="O261" s="124"/>
      <c r="P261" s="124"/>
      <c r="Q261" s="125"/>
    </row>
    <row r="262" spans="3:17" ht="14.25">
      <c r="C262" s="87"/>
      <c r="D262" s="86"/>
      <c r="E262" s="92"/>
      <c r="F262" s="92"/>
      <c r="M262" s="124"/>
      <c r="N262" s="124"/>
      <c r="O262" s="124"/>
      <c r="P262" s="124"/>
      <c r="Q262" s="125"/>
    </row>
    <row r="263" spans="3:17" ht="14.25">
      <c r="C263" s="87"/>
      <c r="D263" s="86"/>
      <c r="E263" s="92"/>
      <c r="F263" s="92"/>
      <c r="M263" s="124"/>
      <c r="N263" s="124"/>
      <c r="O263" s="124"/>
      <c r="P263" s="124"/>
      <c r="Q263" s="125"/>
    </row>
    <row r="264" spans="3:17" ht="14.25">
      <c r="C264" s="87"/>
      <c r="D264" s="86"/>
      <c r="E264" s="92"/>
      <c r="F264" s="92"/>
      <c r="M264" s="124"/>
      <c r="N264" s="124"/>
      <c r="O264" s="124"/>
      <c r="P264" s="124"/>
      <c r="Q264" s="125"/>
    </row>
    <row r="265" spans="3:17" ht="14.25">
      <c r="C265" s="87"/>
      <c r="D265" s="86"/>
      <c r="E265" s="92"/>
      <c r="F265" s="92"/>
      <c r="M265" s="124"/>
      <c r="N265" s="124"/>
      <c r="O265" s="124"/>
      <c r="P265" s="124"/>
      <c r="Q265" s="125"/>
    </row>
    <row r="266" spans="3:17" ht="14.25">
      <c r="C266" s="87"/>
      <c r="D266" s="86"/>
      <c r="E266" s="92"/>
      <c r="F266" s="92"/>
      <c r="M266" s="124"/>
      <c r="N266" s="124"/>
      <c r="O266" s="124"/>
      <c r="P266" s="124"/>
      <c r="Q266" s="125"/>
    </row>
    <row r="267" spans="3:17" ht="14.25">
      <c r="C267" s="87"/>
      <c r="D267" s="86"/>
      <c r="E267" s="92"/>
      <c r="F267" s="92"/>
      <c r="M267" s="124"/>
      <c r="N267" s="124"/>
      <c r="O267" s="124"/>
      <c r="P267" s="124"/>
      <c r="Q267" s="125"/>
    </row>
    <row r="268" spans="3:17" ht="14.25">
      <c r="C268" s="87"/>
      <c r="D268" s="86"/>
      <c r="E268" s="92"/>
      <c r="F268" s="92"/>
      <c r="M268" s="124"/>
      <c r="N268" s="124"/>
      <c r="O268" s="124"/>
      <c r="P268" s="124"/>
      <c r="Q268" s="125"/>
    </row>
    <row r="269" spans="3:17" ht="14.25">
      <c r="C269" s="87"/>
      <c r="D269" s="86"/>
      <c r="E269" s="92"/>
      <c r="F269" s="92"/>
      <c r="M269" s="124"/>
      <c r="N269" s="124"/>
      <c r="O269" s="124"/>
      <c r="P269" s="124"/>
      <c r="Q269" s="125"/>
    </row>
    <row r="270" spans="3:17" ht="14.25">
      <c r="C270" s="87"/>
      <c r="D270" s="86"/>
      <c r="E270" s="92"/>
      <c r="F270" s="92"/>
      <c r="M270" s="124"/>
      <c r="N270" s="124"/>
      <c r="O270" s="124"/>
      <c r="P270" s="124"/>
      <c r="Q270" s="125"/>
    </row>
    <row r="271" spans="3:17" ht="14.25">
      <c r="C271" s="87"/>
      <c r="D271" s="86"/>
      <c r="E271" s="92"/>
      <c r="F271" s="92"/>
      <c r="M271" s="124"/>
      <c r="N271" s="124"/>
      <c r="O271" s="124"/>
      <c r="P271" s="124"/>
      <c r="Q271" s="125"/>
    </row>
    <row r="272" spans="3:17" ht="14.25">
      <c r="C272" s="87"/>
      <c r="D272" s="86"/>
      <c r="E272" s="92"/>
      <c r="F272" s="92"/>
      <c r="M272" s="124"/>
      <c r="N272" s="124"/>
      <c r="O272" s="124"/>
      <c r="P272" s="124"/>
      <c r="Q272" s="125"/>
    </row>
    <row r="273" spans="3:17" ht="14.25">
      <c r="C273" s="87"/>
      <c r="D273" s="86"/>
      <c r="E273" s="92"/>
      <c r="F273" s="92"/>
      <c r="M273" s="124"/>
      <c r="N273" s="124"/>
      <c r="O273" s="124"/>
      <c r="P273" s="124"/>
      <c r="Q273" s="125"/>
    </row>
    <row r="274" spans="3:17" ht="14.25">
      <c r="C274" s="87"/>
      <c r="D274" s="86"/>
      <c r="E274" s="92"/>
      <c r="F274" s="92"/>
      <c r="M274" s="124"/>
      <c r="N274" s="124"/>
      <c r="O274" s="124"/>
      <c r="P274" s="124"/>
      <c r="Q274" s="125"/>
    </row>
    <row r="275" spans="3:17" ht="14.25">
      <c r="C275" s="87"/>
      <c r="D275" s="86"/>
      <c r="E275" s="92"/>
      <c r="F275" s="92"/>
      <c r="M275" s="124"/>
      <c r="N275" s="124"/>
      <c r="O275" s="124"/>
      <c r="P275" s="124"/>
      <c r="Q275" s="125"/>
    </row>
    <row r="276" spans="3:17" ht="14.25">
      <c r="C276" s="87"/>
      <c r="D276" s="86"/>
      <c r="E276" s="92"/>
      <c r="F276" s="92"/>
      <c r="M276" s="124"/>
      <c r="N276" s="124"/>
      <c r="O276" s="124"/>
      <c r="P276" s="124"/>
      <c r="Q276" s="125"/>
    </row>
    <row r="277" spans="3:17" ht="14.25">
      <c r="C277" s="87"/>
      <c r="D277" s="86"/>
      <c r="E277" s="92"/>
      <c r="F277" s="92"/>
      <c r="M277" s="124"/>
      <c r="N277" s="124"/>
      <c r="O277" s="124"/>
      <c r="P277" s="124"/>
      <c r="Q277" s="125"/>
    </row>
    <row r="278" spans="3:17" ht="14.25">
      <c r="C278" s="87"/>
      <c r="D278" s="86"/>
      <c r="E278" s="92"/>
      <c r="F278" s="92"/>
      <c r="M278" s="124"/>
      <c r="N278" s="124"/>
      <c r="O278" s="124"/>
      <c r="P278" s="124"/>
      <c r="Q278" s="125"/>
    </row>
    <row r="279" spans="3:17" ht="14.25">
      <c r="C279" s="87"/>
      <c r="D279" s="86"/>
      <c r="E279" s="92"/>
      <c r="F279" s="92"/>
      <c r="M279" s="124"/>
      <c r="N279" s="124"/>
      <c r="O279" s="124"/>
      <c r="P279" s="124"/>
      <c r="Q279" s="125"/>
    </row>
    <row r="280" spans="3:17" ht="14.25">
      <c r="C280" s="87"/>
      <c r="D280" s="86"/>
      <c r="E280" s="92"/>
      <c r="F280" s="92"/>
      <c r="M280" s="124"/>
      <c r="N280" s="124"/>
      <c r="O280" s="124"/>
      <c r="P280" s="124"/>
      <c r="Q280" s="125"/>
    </row>
    <row r="281" spans="3:17" ht="14.25">
      <c r="C281" s="87"/>
      <c r="D281" s="86"/>
      <c r="E281" s="92"/>
      <c r="F281" s="92"/>
      <c r="M281" s="124"/>
      <c r="N281" s="124"/>
      <c r="O281" s="124"/>
      <c r="P281" s="124"/>
      <c r="Q281" s="125"/>
    </row>
    <row r="282" spans="3:17" ht="14.25">
      <c r="C282" s="87"/>
      <c r="D282" s="86"/>
      <c r="E282" s="92"/>
      <c r="F282" s="92"/>
      <c r="M282" s="124"/>
      <c r="N282" s="124"/>
      <c r="O282" s="124"/>
      <c r="P282" s="124"/>
      <c r="Q282" s="125"/>
    </row>
    <row r="283" spans="3:17" ht="14.25">
      <c r="C283" s="87"/>
      <c r="D283" s="86"/>
      <c r="E283" s="92"/>
      <c r="F283" s="92"/>
      <c r="M283" s="124"/>
      <c r="N283" s="124"/>
      <c r="O283" s="124"/>
      <c r="P283" s="124"/>
      <c r="Q283" s="125"/>
    </row>
    <row r="284" spans="3:17" ht="14.25">
      <c r="C284" s="87"/>
      <c r="D284" s="86"/>
      <c r="E284" s="92"/>
      <c r="F284" s="92"/>
      <c r="M284" s="124"/>
      <c r="N284" s="124"/>
      <c r="O284" s="124"/>
      <c r="P284" s="124"/>
      <c r="Q284" s="125"/>
    </row>
    <row r="285" spans="3:17" ht="14.25">
      <c r="C285" s="87"/>
      <c r="D285" s="86"/>
      <c r="E285" s="92"/>
      <c r="F285" s="92"/>
      <c r="M285" s="124"/>
      <c r="N285" s="124"/>
      <c r="O285" s="124"/>
      <c r="P285" s="124"/>
      <c r="Q285" s="125"/>
    </row>
    <row r="286" spans="3:17" ht="14.25">
      <c r="C286" s="87"/>
      <c r="D286" s="86"/>
      <c r="E286" s="92"/>
      <c r="F286" s="92"/>
      <c r="M286" s="124"/>
      <c r="N286" s="124"/>
      <c r="O286" s="124"/>
      <c r="P286" s="124"/>
      <c r="Q286" s="125"/>
    </row>
    <row r="287" spans="3:17" ht="14.25">
      <c r="C287" s="87"/>
      <c r="D287" s="86"/>
      <c r="E287" s="92"/>
      <c r="F287" s="92"/>
      <c r="M287" s="124"/>
      <c r="N287" s="124"/>
      <c r="O287" s="124"/>
      <c r="P287" s="124"/>
      <c r="Q287" s="125"/>
    </row>
    <row r="288" spans="3:17" ht="14.25">
      <c r="C288" s="87"/>
      <c r="D288" s="86"/>
      <c r="E288" s="92"/>
      <c r="F288" s="92"/>
      <c r="M288" s="124"/>
      <c r="N288" s="124"/>
      <c r="O288" s="124"/>
      <c r="P288" s="124"/>
      <c r="Q288" s="125"/>
    </row>
    <row r="289" spans="3:17" ht="14.25">
      <c r="C289" s="87"/>
      <c r="D289" s="86"/>
      <c r="E289" s="92"/>
      <c r="F289" s="92"/>
      <c r="M289" s="124"/>
      <c r="N289" s="124"/>
      <c r="O289" s="124"/>
      <c r="P289" s="124"/>
      <c r="Q289" s="125"/>
    </row>
    <row r="290" spans="3:17" ht="14.25">
      <c r="C290" s="87"/>
      <c r="D290" s="86"/>
      <c r="E290" s="92"/>
      <c r="F290" s="92"/>
      <c r="M290" s="124"/>
      <c r="N290" s="124"/>
      <c r="O290" s="124"/>
      <c r="P290" s="124"/>
      <c r="Q290" s="125"/>
    </row>
    <row r="291" spans="3:17" ht="14.25">
      <c r="C291" s="87"/>
      <c r="D291" s="86"/>
      <c r="E291" s="92"/>
      <c r="F291" s="92"/>
      <c r="M291" s="124"/>
      <c r="N291" s="124"/>
      <c r="O291" s="124"/>
      <c r="P291" s="124"/>
      <c r="Q291" s="125"/>
    </row>
    <row r="292" spans="3:17" ht="14.25">
      <c r="C292" s="87"/>
      <c r="D292" s="86"/>
      <c r="E292" s="92"/>
      <c r="F292" s="92"/>
      <c r="M292" s="124"/>
      <c r="N292" s="124"/>
      <c r="O292" s="124"/>
      <c r="P292" s="124"/>
      <c r="Q292" s="125"/>
    </row>
    <row r="293" spans="3:17" ht="14.25">
      <c r="C293" s="87"/>
      <c r="D293" s="86"/>
      <c r="E293" s="92"/>
      <c r="F293" s="92"/>
      <c r="M293" s="124"/>
      <c r="N293" s="124"/>
      <c r="O293" s="124"/>
      <c r="P293" s="124"/>
      <c r="Q293" s="125"/>
    </row>
    <row r="294" spans="3:17" ht="14.25">
      <c r="C294" s="87"/>
      <c r="D294" s="86"/>
      <c r="E294" s="92"/>
      <c r="F294" s="92"/>
      <c r="M294" s="124"/>
      <c r="N294" s="124"/>
      <c r="O294" s="124"/>
      <c r="P294" s="124"/>
      <c r="Q294" s="125"/>
    </row>
    <row r="295" spans="3:17" ht="14.25">
      <c r="C295" s="87"/>
      <c r="D295" s="86"/>
      <c r="E295" s="92"/>
      <c r="F295" s="92"/>
      <c r="M295" s="124"/>
      <c r="N295" s="124"/>
      <c r="O295" s="124"/>
      <c r="P295" s="124"/>
      <c r="Q295" s="125"/>
    </row>
    <row r="296" spans="3:17" ht="14.25">
      <c r="C296" s="87"/>
      <c r="D296" s="86"/>
      <c r="E296" s="92"/>
      <c r="F296" s="92"/>
      <c r="M296" s="124"/>
      <c r="N296" s="124"/>
      <c r="O296" s="124"/>
      <c r="P296" s="124"/>
      <c r="Q296" s="125"/>
    </row>
    <row r="297" spans="3:17" ht="14.25">
      <c r="C297" s="87"/>
      <c r="D297" s="86"/>
      <c r="E297" s="92"/>
      <c r="F297" s="92"/>
      <c r="M297" s="124"/>
      <c r="N297" s="124"/>
      <c r="O297" s="124"/>
      <c r="P297" s="124"/>
      <c r="Q297" s="125"/>
    </row>
    <row r="298" spans="3:17" ht="14.25">
      <c r="C298" s="87"/>
      <c r="D298" s="86"/>
      <c r="E298" s="92"/>
      <c r="F298" s="92"/>
      <c r="M298" s="124"/>
      <c r="N298" s="124"/>
      <c r="O298" s="124"/>
      <c r="P298" s="124"/>
      <c r="Q298" s="125"/>
    </row>
    <row r="299" spans="3:17" ht="14.25">
      <c r="C299" s="87"/>
      <c r="D299" s="86"/>
      <c r="E299" s="92"/>
      <c r="F299" s="92"/>
      <c r="M299" s="124"/>
      <c r="N299" s="124"/>
      <c r="O299" s="124"/>
      <c r="P299" s="124"/>
      <c r="Q299" s="125"/>
    </row>
    <row r="300" spans="3:17" ht="14.25">
      <c r="C300" s="87"/>
      <c r="D300" s="86"/>
      <c r="E300" s="92"/>
      <c r="F300" s="92"/>
      <c r="M300" s="124"/>
      <c r="N300" s="124"/>
      <c r="O300" s="124"/>
      <c r="P300" s="124"/>
      <c r="Q300" s="125"/>
    </row>
    <row r="301" spans="3:17" ht="14.25">
      <c r="C301" s="87"/>
      <c r="D301" s="86"/>
      <c r="E301" s="92"/>
      <c r="F301" s="92"/>
      <c r="M301" s="124"/>
      <c r="N301" s="124"/>
      <c r="O301" s="124"/>
      <c r="P301" s="124"/>
      <c r="Q301" s="125"/>
    </row>
    <row r="302" spans="3:17" ht="14.25">
      <c r="C302" s="87"/>
      <c r="D302" s="86"/>
      <c r="E302" s="92"/>
      <c r="F302" s="92"/>
      <c r="M302" s="124"/>
      <c r="N302" s="124"/>
      <c r="O302" s="124"/>
      <c r="P302" s="124"/>
      <c r="Q302" s="125"/>
    </row>
    <row r="303" spans="3:17" ht="14.25">
      <c r="C303" s="87"/>
      <c r="D303" s="86"/>
      <c r="E303" s="92"/>
      <c r="F303" s="92"/>
      <c r="M303" s="124"/>
      <c r="N303" s="124"/>
      <c r="O303" s="124"/>
      <c r="P303" s="124"/>
      <c r="Q303" s="125"/>
    </row>
    <row r="304" spans="3:17" ht="14.25">
      <c r="C304" s="87"/>
      <c r="D304" s="86"/>
      <c r="E304" s="92"/>
      <c r="F304" s="92"/>
      <c r="M304" s="124"/>
      <c r="N304" s="124"/>
      <c r="O304" s="124"/>
      <c r="P304" s="124"/>
      <c r="Q304" s="125"/>
    </row>
    <row r="305" spans="3:17" ht="14.25">
      <c r="C305" s="87"/>
      <c r="D305" s="86"/>
      <c r="E305" s="92"/>
      <c r="F305" s="92"/>
      <c r="M305" s="124"/>
      <c r="N305" s="124"/>
      <c r="O305" s="124"/>
      <c r="P305" s="124"/>
      <c r="Q305" s="125"/>
    </row>
    <row r="306" spans="3:17" ht="14.25">
      <c r="C306" s="87"/>
      <c r="D306" s="86"/>
      <c r="E306" s="92"/>
      <c r="F306" s="92"/>
      <c r="M306" s="124"/>
      <c r="N306" s="124"/>
      <c r="O306" s="124"/>
      <c r="P306" s="124"/>
      <c r="Q306" s="125"/>
    </row>
    <row r="307" spans="3:17" ht="14.25">
      <c r="C307" s="87"/>
      <c r="D307" s="86"/>
      <c r="E307" s="92"/>
      <c r="F307" s="92"/>
      <c r="M307" s="124"/>
      <c r="N307" s="124"/>
      <c r="O307" s="124"/>
      <c r="P307" s="124"/>
      <c r="Q307" s="125"/>
    </row>
    <row r="308" spans="3:17" ht="14.25">
      <c r="C308" s="87"/>
      <c r="D308" s="86"/>
      <c r="E308" s="92"/>
      <c r="F308" s="92"/>
      <c r="M308" s="124"/>
      <c r="N308" s="124"/>
      <c r="O308" s="124"/>
      <c r="P308" s="124"/>
      <c r="Q308" s="125"/>
    </row>
    <row r="309" spans="3:17" ht="14.25">
      <c r="C309" s="87"/>
      <c r="D309" s="86"/>
      <c r="E309" s="92"/>
      <c r="F309" s="92"/>
      <c r="M309" s="124"/>
      <c r="N309" s="124"/>
      <c r="O309" s="124"/>
      <c r="P309" s="124"/>
      <c r="Q309" s="125"/>
    </row>
    <row r="310" spans="3:17" ht="14.25">
      <c r="C310" s="87"/>
      <c r="D310" s="86"/>
      <c r="E310" s="92"/>
      <c r="F310" s="92"/>
      <c r="M310" s="124"/>
      <c r="N310" s="124"/>
      <c r="O310" s="124"/>
      <c r="P310" s="124"/>
      <c r="Q310" s="125"/>
    </row>
    <row r="311" spans="3:17" ht="14.25">
      <c r="C311" s="87"/>
      <c r="D311" s="86"/>
      <c r="E311" s="92"/>
      <c r="F311" s="92"/>
      <c r="M311" s="124"/>
      <c r="N311" s="124"/>
      <c r="O311" s="124"/>
      <c r="P311" s="124"/>
      <c r="Q311" s="125"/>
    </row>
    <row r="312" spans="3:17" ht="14.25">
      <c r="C312" s="87"/>
      <c r="D312" s="86"/>
      <c r="E312" s="92"/>
      <c r="F312" s="92"/>
      <c r="M312" s="124"/>
      <c r="N312" s="124"/>
      <c r="O312" s="124"/>
      <c r="P312" s="124"/>
      <c r="Q312" s="125"/>
    </row>
    <row r="313" spans="3:17" ht="14.25">
      <c r="C313" s="87"/>
      <c r="D313" s="86"/>
      <c r="E313" s="92"/>
      <c r="F313" s="92"/>
      <c r="M313" s="124"/>
      <c r="N313" s="124"/>
      <c r="O313" s="124"/>
      <c r="P313" s="124"/>
      <c r="Q313" s="125"/>
    </row>
    <row r="314" spans="3:17" ht="14.25">
      <c r="C314" s="87"/>
      <c r="D314" s="86"/>
      <c r="E314" s="92"/>
      <c r="F314" s="92"/>
      <c r="M314" s="124"/>
      <c r="N314" s="124"/>
      <c r="O314" s="124"/>
      <c r="P314" s="124"/>
      <c r="Q314" s="125"/>
    </row>
    <row r="315" spans="3:17" ht="14.25">
      <c r="C315" s="87"/>
      <c r="D315" s="86"/>
      <c r="E315" s="92"/>
      <c r="F315" s="92"/>
      <c r="M315" s="124"/>
      <c r="N315" s="124"/>
      <c r="O315" s="124"/>
      <c r="P315" s="124"/>
      <c r="Q315" s="125"/>
    </row>
    <row r="316" spans="3:17" ht="14.25">
      <c r="C316" s="87"/>
      <c r="D316" s="86"/>
      <c r="E316" s="92"/>
      <c r="F316" s="92"/>
      <c r="M316" s="124"/>
      <c r="N316" s="124"/>
      <c r="O316" s="124"/>
      <c r="P316" s="124"/>
      <c r="Q316" s="125"/>
    </row>
    <row r="317" spans="3:17" ht="14.25">
      <c r="C317" s="87"/>
      <c r="D317" s="86"/>
      <c r="E317" s="92"/>
      <c r="F317" s="92"/>
      <c r="M317" s="124"/>
      <c r="N317" s="124"/>
      <c r="O317" s="124"/>
      <c r="P317" s="124"/>
      <c r="Q317" s="125"/>
    </row>
    <row r="318" spans="3:17" ht="14.25">
      <c r="C318" s="87"/>
      <c r="D318" s="86"/>
      <c r="E318" s="92"/>
      <c r="F318" s="92"/>
      <c r="M318" s="124"/>
      <c r="N318" s="124"/>
      <c r="O318" s="124"/>
      <c r="P318" s="124"/>
      <c r="Q318" s="125"/>
    </row>
    <row r="319" spans="3:17" ht="14.25">
      <c r="C319" s="87"/>
      <c r="D319" s="86"/>
      <c r="E319" s="92"/>
      <c r="F319" s="92"/>
      <c r="M319" s="124"/>
      <c r="N319" s="124"/>
      <c r="O319" s="124"/>
      <c r="P319" s="124"/>
      <c r="Q319" s="125"/>
    </row>
    <row r="320" spans="3:17" ht="14.25">
      <c r="C320" s="87"/>
      <c r="D320" s="86"/>
      <c r="E320" s="92"/>
      <c r="F320" s="92"/>
      <c r="M320" s="124"/>
      <c r="N320" s="124"/>
      <c r="O320" s="124"/>
      <c r="P320" s="124"/>
      <c r="Q320" s="125"/>
    </row>
    <row r="321" spans="3:17" ht="14.25">
      <c r="C321" s="87"/>
      <c r="D321" s="86"/>
      <c r="E321" s="92"/>
      <c r="F321" s="92"/>
      <c r="M321" s="124"/>
      <c r="N321" s="124"/>
      <c r="O321" s="124"/>
      <c r="P321" s="124"/>
      <c r="Q321" s="125"/>
    </row>
    <row r="322" spans="3:17" ht="14.25">
      <c r="C322" s="87"/>
      <c r="D322" s="86"/>
      <c r="E322" s="92"/>
      <c r="F322" s="92"/>
      <c r="M322" s="124"/>
      <c r="N322" s="124"/>
      <c r="O322" s="124"/>
      <c r="P322" s="124"/>
      <c r="Q322" s="125"/>
    </row>
    <row r="323" spans="3:17" ht="14.25">
      <c r="C323" s="87"/>
      <c r="D323" s="86"/>
      <c r="E323" s="92"/>
      <c r="F323" s="92"/>
      <c r="M323" s="124"/>
      <c r="N323" s="124"/>
      <c r="O323" s="124"/>
      <c r="P323" s="124"/>
      <c r="Q323" s="125"/>
    </row>
    <row r="324" spans="3:17" ht="14.25">
      <c r="C324" s="87"/>
      <c r="D324" s="86"/>
      <c r="E324" s="92"/>
      <c r="F324" s="92"/>
      <c r="M324" s="124"/>
      <c r="N324" s="124"/>
      <c r="O324" s="124"/>
      <c r="P324" s="124"/>
      <c r="Q324" s="125"/>
    </row>
    <row r="325" spans="3:17" ht="14.25">
      <c r="C325" s="87"/>
      <c r="D325" s="86"/>
      <c r="E325" s="92"/>
      <c r="F325" s="92"/>
      <c r="M325" s="124"/>
      <c r="N325" s="124"/>
      <c r="O325" s="124"/>
      <c r="P325" s="124"/>
      <c r="Q325" s="125"/>
    </row>
    <row r="326" spans="3:17" ht="14.25">
      <c r="C326" s="87"/>
      <c r="D326" s="86"/>
      <c r="E326" s="92"/>
      <c r="F326" s="92"/>
      <c r="M326" s="124"/>
      <c r="N326" s="124"/>
      <c r="O326" s="124"/>
      <c r="P326" s="124"/>
      <c r="Q326" s="125"/>
    </row>
    <row r="327" spans="3:17" ht="14.25">
      <c r="C327" s="87"/>
      <c r="D327" s="86"/>
      <c r="E327" s="92"/>
      <c r="F327" s="92"/>
      <c r="M327" s="124"/>
      <c r="N327" s="124"/>
      <c r="O327" s="124"/>
      <c r="P327" s="124"/>
      <c r="Q327" s="125"/>
    </row>
    <row r="328" spans="3:17" ht="14.25">
      <c r="C328" s="87"/>
      <c r="D328" s="86"/>
      <c r="E328" s="92"/>
      <c r="F328" s="92"/>
      <c r="M328" s="124"/>
      <c r="N328" s="124"/>
      <c r="O328" s="124"/>
      <c r="P328" s="124"/>
      <c r="Q328" s="125"/>
    </row>
    <row r="329" spans="3:17" ht="14.25">
      <c r="C329" s="87"/>
      <c r="D329" s="86"/>
      <c r="E329" s="92"/>
      <c r="F329" s="92"/>
      <c r="M329" s="124"/>
      <c r="N329" s="124"/>
      <c r="O329" s="124"/>
      <c r="P329" s="124"/>
      <c r="Q329" s="125"/>
    </row>
    <row r="330" spans="3:17" ht="14.25">
      <c r="C330" s="87"/>
      <c r="D330" s="86"/>
      <c r="E330" s="92"/>
      <c r="F330" s="92"/>
      <c r="M330" s="124"/>
      <c r="N330" s="124"/>
      <c r="O330" s="124"/>
      <c r="P330" s="124"/>
      <c r="Q330" s="125"/>
    </row>
    <row r="331" spans="3:17" ht="14.25">
      <c r="C331" s="87"/>
      <c r="D331" s="86"/>
      <c r="E331" s="92"/>
      <c r="F331" s="92"/>
      <c r="M331" s="124"/>
      <c r="N331" s="124"/>
      <c r="O331" s="124"/>
      <c r="P331" s="124"/>
      <c r="Q331" s="125"/>
    </row>
    <row r="332" spans="3:17" ht="14.25">
      <c r="C332" s="87"/>
      <c r="D332" s="86"/>
      <c r="E332" s="92"/>
      <c r="F332" s="92"/>
      <c r="M332" s="124"/>
      <c r="N332" s="124"/>
      <c r="O332" s="124"/>
      <c r="P332" s="124"/>
      <c r="Q332" s="125"/>
    </row>
    <row r="333" spans="3:17" ht="14.25">
      <c r="C333" s="87"/>
      <c r="D333" s="86"/>
      <c r="E333" s="92"/>
      <c r="F333" s="92"/>
      <c r="M333" s="124"/>
      <c r="N333" s="124"/>
      <c r="O333" s="124"/>
      <c r="P333" s="124"/>
      <c r="Q333" s="125"/>
    </row>
    <row r="334" spans="3:17" ht="14.25">
      <c r="C334" s="87"/>
      <c r="D334" s="86"/>
      <c r="E334" s="92"/>
      <c r="F334" s="92"/>
      <c r="M334" s="124"/>
      <c r="N334" s="124"/>
      <c r="O334" s="124"/>
      <c r="P334" s="124"/>
      <c r="Q334" s="125"/>
    </row>
    <row r="335" spans="3:17" ht="14.25">
      <c r="C335" s="87"/>
      <c r="D335" s="86"/>
      <c r="E335" s="92"/>
      <c r="F335" s="92"/>
      <c r="M335" s="124"/>
      <c r="N335" s="124"/>
      <c r="O335" s="124"/>
      <c r="P335" s="124"/>
      <c r="Q335" s="125"/>
    </row>
    <row r="336" spans="3:17" ht="14.25">
      <c r="C336" s="87"/>
      <c r="D336" s="86"/>
      <c r="E336" s="92"/>
      <c r="F336" s="92"/>
      <c r="M336" s="124"/>
      <c r="N336" s="124"/>
      <c r="O336" s="124"/>
      <c r="P336" s="124"/>
      <c r="Q336" s="125"/>
    </row>
    <row r="337" spans="3:17" ht="14.25">
      <c r="C337" s="87"/>
      <c r="D337" s="86"/>
      <c r="E337" s="92"/>
      <c r="F337" s="92"/>
      <c r="M337" s="124"/>
      <c r="N337" s="124"/>
      <c r="O337" s="124"/>
      <c r="P337" s="124"/>
      <c r="Q337" s="125"/>
    </row>
    <row r="338" spans="3:17" ht="14.25">
      <c r="C338" s="87"/>
      <c r="D338" s="86"/>
      <c r="E338" s="92"/>
      <c r="F338" s="92"/>
      <c r="M338" s="124"/>
      <c r="N338" s="124"/>
      <c r="O338" s="124"/>
      <c r="P338" s="124"/>
      <c r="Q338" s="125"/>
    </row>
    <row r="339" spans="3:17" ht="14.25">
      <c r="C339" s="87"/>
      <c r="D339" s="86"/>
      <c r="E339" s="92"/>
      <c r="F339" s="92"/>
      <c r="M339" s="124"/>
      <c r="N339" s="124"/>
      <c r="O339" s="124"/>
      <c r="P339" s="124"/>
      <c r="Q339" s="125"/>
    </row>
    <row r="340" spans="3:17" ht="14.25">
      <c r="C340" s="87"/>
      <c r="D340" s="86"/>
      <c r="E340" s="92"/>
      <c r="F340" s="92"/>
      <c r="M340" s="124"/>
      <c r="N340" s="124"/>
      <c r="O340" s="124"/>
      <c r="P340" s="124"/>
      <c r="Q340" s="125"/>
    </row>
    <row r="341" spans="3:17" ht="14.25">
      <c r="C341" s="87"/>
      <c r="D341" s="86"/>
      <c r="E341" s="92"/>
      <c r="F341" s="92"/>
      <c r="M341" s="124"/>
      <c r="N341" s="124"/>
      <c r="O341" s="124"/>
      <c r="P341" s="124"/>
      <c r="Q341" s="125"/>
    </row>
    <row r="342" spans="3:17" ht="14.25">
      <c r="C342" s="87"/>
      <c r="D342" s="86"/>
      <c r="E342" s="92"/>
      <c r="F342" s="92"/>
      <c r="M342" s="124"/>
      <c r="N342" s="124"/>
      <c r="O342" s="124"/>
      <c r="P342" s="124"/>
      <c r="Q342" s="125"/>
    </row>
    <row r="343" spans="3:17" ht="14.25">
      <c r="C343" s="87"/>
      <c r="D343" s="86"/>
      <c r="E343" s="92"/>
      <c r="F343" s="92"/>
      <c r="M343" s="124"/>
      <c r="N343" s="124"/>
      <c r="O343" s="124"/>
      <c r="P343" s="124"/>
      <c r="Q343" s="125"/>
    </row>
    <row r="344" spans="3:17" ht="14.25">
      <c r="C344" s="87"/>
      <c r="D344" s="86"/>
      <c r="E344" s="92"/>
      <c r="F344" s="92"/>
      <c r="M344" s="124"/>
      <c r="N344" s="124"/>
      <c r="O344" s="124"/>
      <c r="P344" s="124"/>
      <c r="Q344" s="125"/>
    </row>
    <row r="345" spans="3:17" ht="14.25">
      <c r="C345" s="87"/>
      <c r="D345" s="86"/>
      <c r="E345" s="92"/>
      <c r="F345" s="92"/>
      <c r="M345" s="124"/>
      <c r="N345" s="124"/>
      <c r="O345" s="124"/>
      <c r="P345" s="124"/>
      <c r="Q345" s="125"/>
    </row>
    <row r="346" spans="3:17" ht="14.25">
      <c r="C346" s="87"/>
      <c r="D346" s="86"/>
      <c r="E346" s="92"/>
      <c r="F346" s="92"/>
      <c r="M346" s="124"/>
      <c r="N346" s="124"/>
      <c r="O346" s="124"/>
      <c r="P346" s="124"/>
      <c r="Q346" s="125"/>
    </row>
    <row r="347" spans="3:17" ht="14.25">
      <c r="C347" s="87"/>
      <c r="D347" s="86"/>
      <c r="E347" s="92"/>
      <c r="F347" s="92"/>
      <c r="M347" s="124"/>
      <c r="N347" s="124"/>
      <c r="O347" s="124"/>
      <c r="P347" s="124"/>
      <c r="Q347" s="125"/>
    </row>
    <row r="348" spans="3:17" ht="14.25">
      <c r="C348" s="87"/>
      <c r="D348" s="86"/>
      <c r="E348" s="92"/>
      <c r="F348" s="92"/>
      <c r="M348" s="124"/>
      <c r="N348" s="124"/>
      <c r="O348" s="124"/>
      <c r="P348" s="124"/>
      <c r="Q348" s="125"/>
    </row>
    <row r="349" spans="3:17" ht="14.25">
      <c r="C349" s="87"/>
      <c r="D349" s="86"/>
      <c r="E349" s="92"/>
      <c r="F349" s="92"/>
      <c r="M349" s="124"/>
      <c r="N349" s="124"/>
      <c r="O349" s="124"/>
      <c r="P349" s="124"/>
      <c r="Q349" s="125"/>
    </row>
    <row r="350" spans="3:17" ht="14.25">
      <c r="C350" s="87"/>
      <c r="D350" s="86"/>
      <c r="E350" s="92"/>
      <c r="F350" s="92"/>
      <c r="M350" s="124"/>
      <c r="N350" s="124"/>
      <c r="O350" s="124"/>
      <c r="P350" s="124"/>
      <c r="Q350" s="125"/>
    </row>
    <row r="351" spans="3:17" ht="14.25">
      <c r="C351" s="87"/>
      <c r="D351" s="86"/>
      <c r="E351" s="92"/>
      <c r="F351" s="92"/>
      <c r="M351" s="124"/>
      <c r="N351" s="124"/>
      <c r="O351" s="124"/>
      <c r="P351" s="124"/>
      <c r="Q351" s="125"/>
    </row>
    <row r="352" spans="3:17" ht="14.25">
      <c r="C352" s="87"/>
      <c r="D352" s="86"/>
      <c r="E352" s="92"/>
      <c r="F352" s="92"/>
      <c r="M352" s="124"/>
      <c r="N352" s="124"/>
      <c r="O352" s="124"/>
      <c r="P352" s="124"/>
      <c r="Q352" s="125"/>
    </row>
    <row r="353" spans="3:17" ht="14.25">
      <c r="C353" s="87"/>
      <c r="D353" s="86"/>
      <c r="E353" s="92"/>
      <c r="F353" s="92"/>
      <c r="M353" s="124"/>
      <c r="N353" s="124"/>
      <c r="O353" s="124"/>
      <c r="P353" s="124"/>
      <c r="Q353" s="125"/>
    </row>
    <row r="354" spans="3:17" ht="14.25">
      <c r="C354" s="87"/>
      <c r="D354" s="86"/>
      <c r="E354" s="92"/>
      <c r="F354" s="92"/>
      <c r="M354" s="124"/>
      <c r="N354" s="124"/>
      <c r="O354" s="124"/>
      <c r="P354" s="124"/>
      <c r="Q354" s="125"/>
    </row>
    <row r="355" spans="3:17" ht="14.25">
      <c r="C355" s="87"/>
      <c r="D355" s="86"/>
      <c r="E355" s="92"/>
      <c r="F355" s="92"/>
      <c r="M355" s="124"/>
      <c r="N355" s="124"/>
      <c r="O355" s="124"/>
      <c r="P355" s="124"/>
      <c r="Q355" s="125"/>
    </row>
    <row r="356" spans="3:17" ht="14.25">
      <c r="C356" s="87"/>
      <c r="D356" s="86"/>
      <c r="E356" s="92"/>
      <c r="F356" s="92"/>
      <c r="M356" s="124"/>
      <c r="N356" s="124"/>
      <c r="O356" s="124"/>
      <c r="P356" s="124"/>
      <c r="Q356" s="125"/>
    </row>
    <row r="357" spans="3:17" ht="14.25">
      <c r="C357" s="87"/>
      <c r="D357" s="86"/>
      <c r="E357" s="92"/>
      <c r="F357" s="92"/>
      <c r="M357" s="124"/>
      <c r="N357" s="124"/>
      <c r="O357" s="124"/>
      <c r="P357" s="124"/>
      <c r="Q357" s="125"/>
    </row>
    <row r="358" spans="3:17" ht="14.25">
      <c r="C358" s="87"/>
      <c r="D358" s="86"/>
      <c r="E358" s="92"/>
      <c r="F358" s="92"/>
      <c r="M358" s="124"/>
      <c r="N358" s="124"/>
      <c r="O358" s="124"/>
      <c r="P358" s="124"/>
      <c r="Q358" s="125"/>
    </row>
    <row r="359" spans="3:17" ht="14.25">
      <c r="C359" s="87"/>
      <c r="D359" s="86"/>
      <c r="E359" s="92"/>
      <c r="F359" s="92"/>
      <c r="M359" s="124"/>
      <c r="N359" s="124"/>
      <c r="O359" s="124"/>
      <c r="P359" s="124"/>
      <c r="Q359" s="125"/>
    </row>
    <row r="360" spans="3:17" ht="14.25">
      <c r="C360" s="87"/>
      <c r="D360" s="86"/>
      <c r="E360" s="92"/>
      <c r="F360" s="92"/>
      <c r="M360" s="124"/>
      <c r="N360" s="124"/>
      <c r="O360" s="124"/>
      <c r="P360" s="124"/>
      <c r="Q360" s="125"/>
    </row>
    <row r="361" spans="3:17" ht="14.25">
      <c r="C361" s="87"/>
      <c r="D361" s="86"/>
      <c r="E361" s="92"/>
      <c r="F361" s="92"/>
      <c r="M361" s="124"/>
      <c r="N361" s="124"/>
      <c r="O361" s="124"/>
      <c r="P361" s="124"/>
      <c r="Q361" s="125"/>
    </row>
    <row r="362" spans="3:17" ht="14.25">
      <c r="C362" s="87"/>
      <c r="D362" s="86"/>
      <c r="E362" s="92"/>
      <c r="F362" s="92"/>
      <c r="M362" s="124"/>
      <c r="N362" s="124"/>
      <c r="O362" s="124"/>
      <c r="P362" s="124"/>
      <c r="Q362" s="125"/>
    </row>
    <row r="363" spans="3:17" ht="14.25">
      <c r="C363" s="87"/>
      <c r="D363" s="86"/>
      <c r="E363" s="92"/>
      <c r="F363" s="92"/>
      <c r="M363" s="124"/>
      <c r="N363" s="124"/>
      <c r="O363" s="124"/>
      <c r="P363" s="124"/>
      <c r="Q363" s="125"/>
    </row>
    <row r="364" spans="3:17" ht="14.25">
      <c r="C364" s="87"/>
      <c r="D364" s="86"/>
      <c r="E364" s="92"/>
      <c r="F364" s="92"/>
      <c r="M364" s="124"/>
      <c r="N364" s="124"/>
      <c r="O364" s="124"/>
      <c r="P364" s="124"/>
      <c r="Q364" s="125"/>
    </row>
    <row r="365" spans="3:17" ht="14.25">
      <c r="C365" s="87"/>
      <c r="D365" s="86"/>
      <c r="E365" s="92"/>
      <c r="F365" s="92"/>
      <c r="M365" s="124"/>
      <c r="N365" s="124"/>
      <c r="O365" s="124"/>
      <c r="P365" s="124"/>
      <c r="Q365" s="125"/>
    </row>
    <row r="366" spans="3:17" ht="14.25">
      <c r="C366" s="87"/>
      <c r="D366" s="86"/>
      <c r="E366" s="92"/>
      <c r="F366" s="92"/>
      <c r="M366" s="124"/>
      <c r="N366" s="124"/>
      <c r="O366" s="124"/>
      <c r="P366" s="124"/>
      <c r="Q366" s="125"/>
    </row>
    <row r="367" spans="3:17" ht="14.25">
      <c r="C367" s="87"/>
      <c r="D367" s="86"/>
      <c r="E367" s="92"/>
      <c r="F367" s="92"/>
      <c r="M367" s="124"/>
      <c r="N367" s="124"/>
      <c r="O367" s="124"/>
      <c r="P367" s="124"/>
      <c r="Q367" s="125"/>
    </row>
    <row r="368" spans="3:17" ht="14.25">
      <c r="C368" s="87"/>
      <c r="D368" s="86"/>
      <c r="E368" s="92"/>
      <c r="F368" s="92"/>
      <c r="M368" s="124"/>
      <c r="N368" s="124"/>
      <c r="O368" s="124"/>
      <c r="P368" s="124"/>
      <c r="Q368" s="125"/>
    </row>
    <row r="369" spans="3:17" ht="14.25">
      <c r="C369" s="87"/>
      <c r="D369" s="86"/>
      <c r="E369" s="92"/>
      <c r="F369" s="92"/>
      <c r="M369" s="124"/>
      <c r="N369" s="124"/>
      <c r="O369" s="124"/>
      <c r="P369" s="124"/>
      <c r="Q369" s="125"/>
    </row>
    <row r="370" spans="3:17" ht="14.25">
      <c r="C370" s="87"/>
      <c r="D370" s="86"/>
      <c r="E370" s="92"/>
      <c r="F370" s="92"/>
      <c r="M370" s="124"/>
      <c r="N370" s="124"/>
      <c r="O370" s="124"/>
      <c r="P370" s="124"/>
      <c r="Q370" s="125"/>
    </row>
    <row r="371" spans="3:17" ht="14.25">
      <c r="C371" s="87"/>
      <c r="D371" s="86"/>
      <c r="E371" s="92"/>
      <c r="F371" s="92"/>
      <c r="M371" s="124"/>
      <c r="N371" s="124"/>
      <c r="O371" s="124"/>
      <c r="P371" s="124"/>
      <c r="Q371" s="125"/>
    </row>
    <row r="372" spans="3:17" ht="14.25">
      <c r="C372" s="87"/>
      <c r="D372" s="86"/>
      <c r="E372" s="92"/>
      <c r="F372" s="92"/>
      <c r="M372" s="124"/>
      <c r="N372" s="124"/>
      <c r="O372" s="124"/>
      <c r="P372" s="124"/>
      <c r="Q372" s="125"/>
    </row>
    <row r="373" spans="3:17" ht="14.25">
      <c r="C373" s="87"/>
      <c r="D373" s="86"/>
      <c r="E373" s="92"/>
      <c r="F373" s="92"/>
      <c r="M373" s="124"/>
      <c r="N373" s="124"/>
      <c r="O373" s="124"/>
      <c r="P373" s="124"/>
      <c r="Q373" s="125"/>
    </row>
    <row r="374" spans="3:17" ht="14.25">
      <c r="C374" s="87"/>
      <c r="D374" s="86"/>
      <c r="E374" s="92"/>
      <c r="F374" s="92"/>
      <c r="M374" s="124"/>
      <c r="N374" s="124"/>
      <c r="O374" s="124"/>
      <c r="P374" s="124"/>
      <c r="Q374" s="125"/>
    </row>
    <row r="375" spans="3:17" ht="14.25">
      <c r="C375" s="87"/>
      <c r="D375" s="86"/>
      <c r="E375" s="92"/>
      <c r="F375" s="92"/>
      <c r="M375" s="124"/>
      <c r="N375" s="124"/>
      <c r="O375" s="124"/>
      <c r="P375" s="124"/>
      <c r="Q375" s="125"/>
    </row>
    <row r="376" spans="3:17" ht="14.25">
      <c r="C376" s="87"/>
      <c r="D376" s="86"/>
      <c r="E376" s="92"/>
      <c r="F376" s="92"/>
      <c r="M376" s="124"/>
      <c r="N376" s="124"/>
      <c r="O376" s="124"/>
      <c r="P376" s="124"/>
      <c r="Q376" s="125"/>
    </row>
    <row r="377" spans="3:17" ht="14.25">
      <c r="C377" s="87"/>
      <c r="D377" s="86"/>
      <c r="E377" s="92"/>
      <c r="F377" s="92"/>
      <c r="M377" s="124"/>
      <c r="N377" s="124"/>
      <c r="O377" s="124"/>
      <c r="P377" s="124"/>
      <c r="Q377" s="125"/>
    </row>
    <row r="378" spans="3:17" ht="14.25">
      <c r="C378" s="87"/>
      <c r="D378" s="86"/>
      <c r="E378" s="92"/>
      <c r="F378" s="92"/>
      <c r="M378" s="124"/>
      <c r="N378" s="124"/>
      <c r="O378" s="124"/>
      <c r="P378" s="124"/>
      <c r="Q378" s="125"/>
    </row>
    <row r="379" spans="3:17" ht="14.25">
      <c r="C379" s="87"/>
      <c r="D379" s="86"/>
      <c r="E379" s="92"/>
      <c r="F379" s="92"/>
      <c r="M379" s="124"/>
      <c r="N379" s="124"/>
      <c r="O379" s="124"/>
      <c r="P379" s="124"/>
      <c r="Q379" s="125"/>
    </row>
    <row r="380" spans="3:17" ht="14.25">
      <c r="C380" s="87"/>
      <c r="D380" s="86"/>
      <c r="E380" s="92"/>
      <c r="F380" s="92"/>
      <c r="M380" s="124"/>
      <c r="N380" s="124"/>
      <c r="O380" s="124"/>
      <c r="P380" s="124"/>
      <c r="Q380" s="125"/>
    </row>
    <row r="381" spans="3:17" ht="14.25">
      <c r="C381" s="87"/>
      <c r="D381" s="86"/>
      <c r="E381" s="92"/>
      <c r="F381" s="92"/>
      <c r="M381" s="124"/>
      <c r="N381" s="124"/>
      <c r="O381" s="124"/>
      <c r="P381" s="124"/>
      <c r="Q381" s="125"/>
    </row>
    <row r="382" spans="3:17" ht="14.25">
      <c r="C382" s="87"/>
      <c r="D382" s="86"/>
      <c r="E382" s="92"/>
      <c r="F382" s="92"/>
      <c r="M382" s="124"/>
      <c r="N382" s="124"/>
      <c r="O382" s="124"/>
      <c r="P382" s="124"/>
      <c r="Q382" s="125"/>
    </row>
    <row r="383" spans="3:17" ht="14.25">
      <c r="C383" s="87"/>
      <c r="D383" s="86"/>
      <c r="E383" s="92"/>
      <c r="F383" s="92"/>
      <c r="M383" s="124"/>
      <c r="N383" s="124"/>
      <c r="O383" s="124"/>
      <c r="P383" s="124"/>
      <c r="Q383" s="125"/>
    </row>
    <row r="384" spans="3:17" ht="14.25">
      <c r="C384" s="87"/>
      <c r="D384" s="86"/>
      <c r="E384" s="92"/>
      <c r="F384" s="92"/>
      <c r="M384" s="124"/>
      <c r="N384" s="124"/>
      <c r="O384" s="124"/>
      <c r="P384" s="124"/>
      <c r="Q384" s="125"/>
    </row>
    <row r="385" spans="3:17" ht="14.25">
      <c r="C385" s="87"/>
      <c r="D385" s="86"/>
      <c r="E385" s="92"/>
      <c r="F385" s="92"/>
      <c r="M385" s="124"/>
      <c r="N385" s="124"/>
      <c r="O385" s="124"/>
      <c r="P385" s="124"/>
      <c r="Q385" s="125"/>
    </row>
    <row r="386" spans="3:17" ht="14.25">
      <c r="C386" s="87"/>
      <c r="D386" s="86"/>
      <c r="E386" s="92"/>
      <c r="F386" s="92"/>
      <c r="M386" s="124"/>
      <c r="N386" s="124"/>
      <c r="O386" s="124"/>
      <c r="P386" s="124"/>
      <c r="Q386" s="125"/>
    </row>
    <row r="387" spans="3:17" ht="14.25">
      <c r="C387" s="87"/>
      <c r="D387" s="86"/>
      <c r="E387" s="92"/>
      <c r="F387" s="92"/>
      <c r="M387" s="124"/>
      <c r="N387" s="124"/>
      <c r="O387" s="124"/>
      <c r="P387" s="124"/>
      <c r="Q387" s="125"/>
    </row>
    <row r="388" spans="3:17" ht="14.25">
      <c r="C388" s="87"/>
      <c r="D388" s="86"/>
      <c r="E388" s="92"/>
      <c r="F388" s="92"/>
      <c r="M388" s="124"/>
      <c r="N388" s="124"/>
      <c r="O388" s="124"/>
      <c r="P388" s="124"/>
      <c r="Q388" s="125"/>
    </row>
    <row r="389" spans="3:17" ht="14.25">
      <c r="C389" s="87"/>
      <c r="D389" s="86"/>
      <c r="E389" s="92"/>
      <c r="F389" s="92"/>
      <c r="M389" s="124"/>
      <c r="N389" s="124"/>
      <c r="O389" s="124"/>
      <c r="P389" s="124"/>
      <c r="Q389" s="125"/>
    </row>
    <row r="390" spans="3:17" ht="14.25">
      <c r="C390" s="87"/>
      <c r="D390" s="86"/>
      <c r="E390" s="92"/>
      <c r="F390" s="92"/>
      <c r="M390" s="124"/>
      <c r="N390" s="124"/>
      <c r="O390" s="124"/>
      <c r="P390" s="124"/>
      <c r="Q390" s="125"/>
    </row>
    <row r="391" spans="3:17" ht="14.25">
      <c r="C391" s="87"/>
      <c r="D391" s="86"/>
      <c r="E391" s="92"/>
      <c r="F391" s="92"/>
      <c r="M391" s="124"/>
      <c r="N391" s="124"/>
      <c r="O391" s="124"/>
      <c r="P391" s="124"/>
      <c r="Q391" s="125"/>
    </row>
    <row r="392" spans="3:17" ht="14.25">
      <c r="C392" s="87"/>
      <c r="D392" s="86"/>
      <c r="E392" s="92"/>
      <c r="F392" s="92"/>
      <c r="M392" s="124"/>
      <c r="N392" s="124"/>
      <c r="O392" s="124"/>
      <c r="P392" s="124"/>
      <c r="Q392" s="125"/>
    </row>
    <row r="393" spans="3:17" ht="14.25">
      <c r="C393" s="87"/>
      <c r="D393" s="86"/>
      <c r="E393" s="92"/>
      <c r="F393" s="92"/>
      <c r="M393" s="124"/>
      <c r="N393" s="124"/>
      <c r="O393" s="124"/>
      <c r="P393" s="124"/>
      <c r="Q393" s="125"/>
    </row>
    <row r="394" spans="3:17" ht="14.25">
      <c r="C394" s="87"/>
      <c r="D394" s="86"/>
      <c r="E394" s="92"/>
      <c r="F394" s="92"/>
      <c r="M394" s="124"/>
      <c r="N394" s="124"/>
      <c r="O394" s="124"/>
      <c r="P394" s="124"/>
      <c r="Q394" s="125"/>
    </row>
    <row r="395" spans="3:17" ht="14.25">
      <c r="C395" s="87"/>
      <c r="D395" s="86"/>
      <c r="E395" s="92"/>
      <c r="F395" s="92"/>
      <c r="M395" s="124"/>
      <c r="N395" s="124"/>
      <c r="O395" s="124"/>
      <c r="P395" s="124"/>
      <c r="Q395" s="125"/>
    </row>
    <row r="396" spans="3:17" ht="14.25">
      <c r="C396" s="87"/>
      <c r="D396" s="86"/>
      <c r="E396" s="92"/>
      <c r="F396" s="92"/>
      <c r="M396" s="124"/>
      <c r="N396" s="124"/>
      <c r="O396" s="124"/>
      <c r="P396" s="124"/>
      <c r="Q396" s="125"/>
    </row>
    <row r="397" spans="3:17" ht="14.25">
      <c r="C397" s="87"/>
      <c r="D397" s="86"/>
      <c r="E397" s="92"/>
      <c r="F397" s="92"/>
      <c r="M397" s="124"/>
      <c r="N397" s="124"/>
      <c r="O397" s="124"/>
      <c r="P397" s="124"/>
      <c r="Q397" s="125"/>
    </row>
    <row r="398" spans="3:17" ht="14.25">
      <c r="C398" s="87"/>
      <c r="D398" s="86"/>
      <c r="E398" s="92"/>
      <c r="F398" s="92"/>
      <c r="M398" s="124"/>
      <c r="N398" s="124"/>
      <c r="O398" s="124"/>
      <c r="P398" s="124"/>
      <c r="Q398" s="125"/>
    </row>
    <row r="399" spans="3:17" ht="14.25">
      <c r="C399" s="87"/>
      <c r="D399" s="86"/>
      <c r="E399" s="92"/>
      <c r="F399" s="92"/>
      <c r="M399" s="124"/>
      <c r="N399" s="124"/>
      <c r="O399" s="124"/>
      <c r="P399" s="124"/>
      <c r="Q399" s="125"/>
    </row>
    <row r="400" spans="3:17" ht="14.25">
      <c r="C400" s="87"/>
      <c r="D400" s="86"/>
      <c r="E400" s="92"/>
      <c r="F400" s="92"/>
      <c r="M400" s="124"/>
      <c r="N400" s="124"/>
      <c r="O400" s="124"/>
      <c r="P400" s="124"/>
      <c r="Q400" s="125"/>
    </row>
    <row r="401" spans="3:17" ht="14.25">
      <c r="C401" s="87"/>
      <c r="D401" s="86"/>
      <c r="E401" s="92"/>
      <c r="F401" s="92"/>
      <c r="M401" s="124"/>
      <c r="N401" s="124"/>
      <c r="O401" s="124"/>
      <c r="P401" s="124"/>
      <c r="Q401" s="125"/>
    </row>
    <row r="402" spans="3:17" ht="14.25">
      <c r="C402" s="87"/>
      <c r="D402" s="86"/>
      <c r="E402" s="92"/>
      <c r="F402" s="92"/>
      <c r="M402" s="124"/>
      <c r="N402" s="124"/>
      <c r="O402" s="124"/>
      <c r="P402" s="124"/>
      <c r="Q402" s="125"/>
    </row>
    <row r="403" spans="3:17" ht="14.25">
      <c r="C403" s="87"/>
      <c r="D403" s="86"/>
      <c r="E403" s="92"/>
      <c r="F403" s="92"/>
      <c r="M403" s="124"/>
      <c r="N403" s="124"/>
      <c r="O403" s="124"/>
      <c r="P403" s="124"/>
      <c r="Q403" s="125"/>
    </row>
    <row r="404" spans="3:17" ht="14.25">
      <c r="C404" s="87"/>
      <c r="D404" s="86"/>
      <c r="E404" s="92"/>
      <c r="F404" s="92"/>
      <c r="M404" s="124"/>
      <c r="N404" s="124"/>
      <c r="O404" s="124"/>
      <c r="P404" s="124"/>
      <c r="Q404" s="125"/>
    </row>
    <row r="405" spans="3:17" ht="14.25">
      <c r="C405" s="87"/>
      <c r="D405" s="86"/>
      <c r="E405" s="92"/>
      <c r="F405" s="92"/>
      <c r="M405" s="124"/>
      <c r="N405" s="124"/>
      <c r="O405" s="124"/>
      <c r="P405" s="124"/>
      <c r="Q405" s="125"/>
    </row>
    <row r="406" spans="3:17" ht="14.25">
      <c r="C406" s="87"/>
      <c r="D406" s="86"/>
      <c r="E406" s="92"/>
      <c r="F406" s="92"/>
      <c r="M406" s="124"/>
      <c r="N406" s="124"/>
      <c r="O406" s="124"/>
      <c r="P406" s="124"/>
      <c r="Q406" s="125"/>
    </row>
    <row r="407" spans="3:17" ht="14.25">
      <c r="C407" s="87"/>
      <c r="D407" s="86"/>
      <c r="E407" s="92"/>
      <c r="F407" s="92"/>
      <c r="M407" s="124"/>
      <c r="N407" s="124"/>
      <c r="O407" s="124"/>
      <c r="P407" s="124"/>
      <c r="Q407" s="125"/>
    </row>
    <row r="408" spans="3:17" ht="14.25">
      <c r="C408" s="87"/>
      <c r="D408" s="86"/>
      <c r="E408" s="92"/>
      <c r="F408" s="92"/>
      <c r="M408" s="124"/>
      <c r="N408" s="124"/>
      <c r="O408" s="124"/>
      <c r="P408" s="124"/>
      <c r="Q408" s="125"/>
    </row>
    <row r="409" spans="3:17" ht="14.25">
      <c r="C409" s="87"/>
      <c r="D409" s="86"/>
      <c r="E409" s="92"/>
      <c r="F409" s="92"/>
      <c r="M409" s="124"/>
      <c r="N409" s="124"/>
      <c r="O409" s="124"/>
      <c r="P409" s="124"/>
      <c r="Q409" s="125"/>
    </row>
    <row r="410" spans="3:17" ht="14.25">
      <c r="C410" s="87"/>
      <c r="D410" s="86"/>
      <c r="E410" s="92"/>
      <c r="F410" s="92"/>
      <c r="M410" s="124"/>
      <c r="N410" s="124"/>
      <c r="O410" s="124"/>
      <c r="P410" s="124"/>
      <c r="Q410" s="125"/>
    </row>
    <row r="411" spans="3:17" ht="14.25">
      <c r="C411" s="87"/>
      <c r="D411" s="86"/>
      <c r="E411" s="92"/>
      <c r="F411" s="92"/>
      <c r="M411" s="124"/>
      <c r="N411" s="124"/>
      <c r="O411" s="124"/>
      <c r="P411" s="124"/>
      <c r="Q411" s="125"/>
    </row>
    <row r="412" spans="3:17" ht="14.25">
      <c r="C412" s="87"/>
      <c r="D412" s="86"/>
      <c r="E412" s="92"/>
      <c r="F412" s="92"/>
      <c r="M412" s="124"/>
      <c r="N412" s="124"/>
      <c r="O412" s="124"/>
      <c r="P412" s="124"/>
      <c r="Q412" s="125"/>
    </row>
    <row r="413" spans="3:17" ht="14.25">
      <c r="C413" s="87"/>
      <c r="D413" s="86"/>
      <c r="E413" s="92"/>
      <c r="F413" s="92"/>
      <c r="M413" s="124"/>
      <c r="N413" s="124"/>
      <c r="O413" s="124"/>
      <c r="P413" s="124"/>
      <c r="Q413" s="125"/>
    </row>
    <row r="414" spans="3:17" ht="14.25">
      <c r="C414" s="87"/>
      <c r="D414" s="86"/>
      <c r="E414" s="92"/>
      <c r="F414" s="92"/>
      <c r="M414" s="124"/>
      <c r="N414" s="124"/>
      <c r="O414" s="124"/>
      <c r="P414" s="124"/>
      <c r="Q414" s="125"/>
    </row>
    <row r="415" spans="3:17" ht="14.25">
      <c r="C415" s="87"/>
      <c r="D415" s="86"/>
      <c r="E415" s="92"/>
      <c r="F415" s="92"/>
      <c r="M415" s="124"/>
      <c r="N415" s="124"/>
      <c r="O415" s="124"/>
      <c r="P415" s="124"/>
      <c r="Q415" s="125"/>
    </row>
    <row r="416" spans="3:17" ht="14.25">
      <c r="C416" s="87"/>
      <c r="D416" s="86"/>
      <c r="E416" s="92"/>
      <c r="F416" s="92"/>
      <c r="M416" s="124"/>
      <c r="N416" s="124"/>
      <c r="O416" s="124"/>
      <c r="P416" s="124"/>
      <c r="Q416" s="125"/>
    </row>
    <row r="417" spans="3:17" ht="14.25">
      <c r="C417" s="87"/>
      <c r="D417" s="86"/>
      <c r="E417" s="92"/>
      <c r="F417" s="92"/>
      <c r="M417" s="124"/>
      <c r="N417" s="124"/>
      <c r="O417" s="124"/>
      <c r="P417" s="124"/>
      <c r="Q417" s="125"/>
    </row>
    <row r="418" spans="3:17" ht="14.25">
      <c r="C418" s="87"/>
      <c r="D418" s="86"/>
      <c r="E418" s="92"/>
      <c r="F418" s="92"/>
      <c r="M418" s="124"/>
      <c r="N418" s="124"/>
      <c r="O418" s="124"/>
      <c r="P418" s="124"/>
      <c r="Q418" s="125"/>
    </row>
    <row r="419" spans="3:17" ht="14.25">
      <c r="C419" s="87"/>
      <c r="D419" s="86"/>
      <c r="E419" s="92"/>
      <c r="F419" s="92"/>
      <c r="M419" s="124"/>
      <c r="N419" s="124"/>
      <c r="O419" s="124"/>
      <c r="P419" s="124"/>
      <c r="Q419" s="125"/>
    </row>
    <row r="420" spans="3:17" ht="14.25">
      <c r="C420" s="87"/>
      <c r="D420" s="86"/>
      <c r="E420" s="92"/>
      <c r="F420" s="92"/>
      <c r="M420" s="124"/>
      <c r="N420" s="124"/>
      <c r="O420" s="124"/>
      <c r="P420" s="124"/>
      <c r="Q420" s="125"/>
    </row>
    <row r="421" spans="3:17" ht="14.25">
      <c r="C421" s="87"/>
      <c r="D421" s="86"/>
      <c r="E421" s="92"/>
      <c r="F421" s="92"/>
      <c r="M421" s="124"/>
      <c r="N421" s="124"/>
      <c r="O421" s="124"/>
      <c r="P421" s="124"/>
      <c r="Q421" s="125"/>
    </row>
    <row r="422" spans="3:17" ht="14.25">
      <c r="C422" s="87"/>
      <c r="D422" s="86"/>
      <c r="E422" s="92"/>
      <c r="F422" s="92"/>
      <c r="M422" s="124"/>
      <c r="N422" s="124"/>
      <c r="O422" s="124"/>
      <c r="P422" s="124"/>
      <c r="Q422" s="125"/>
    </row>
    <row r="423" spans="3:17" ht="14.25">
      <c r="C423" s="87"/>
      <c r="D423" s="86"/>
      <c r="E423" s="92"/>
      <c r="F423" s="92"/>
      <c r="M423" s="124"/>
      <c r="N423" s="124"/>
      <c r="O423" s="124"/>
      <c r="P423" s="124"/>
      <c r="Q423" s="125"/>
    </row>
    <row r="424" spans="3:17" ht="14.25">
      <c r="C424" s="87"/>
      <c r="D424" s="86"/>
      <c r="E424" s="92"/>
      <c r="F424" s="92"/>
      <c r="M424" s="124"/>
      <c r="N424" s="124"/>
      <c r="O424" s="124"/>
      <c r="P424" s="124"/>
      <c r="Q424" s="125"/>
    </row>
    <row r="425" spans="3:17" ht="14.25">
      <c r="C425" s="87"/>
      <c r="D425" s="86"/>
      <c r="E425" s="92"/>
      <c r="F425" s="92"/>
      <c r="M425" s="124"/>
      <c r="N425" s="124"/>
      <c r="O425" s="124"/>
      <c r="P425" s="124"/>
      <c r="Q425" s="125"/>
    </row>
    <row r="426" spans="3:17" ht="14.25">
      <c r="C426" s="87"/>
      <c r="D426" s="86"/>
      <c r="E426" s="92"/>
      <c r="F426" s="92"/>
      <c r="M426" s="124"/>
      <c r="N426" s="124"/>
      <c r="O426" s="124"/>
      <c r="P426" s="124"/>
      <c r="Q426" s="125"/>
    </row>
    <row r="427" spans="3:17" ht="14.25">
      <c r="C427" s="87"/>
      <c r="D427" s="86"/>
      <c r="E427" s="92"/>
      <c r="F427" s="92"/>
      <c r="M427" s="124"/>
      <c r="N427" s="124"/>
      <c r="O427" s="124"/>
      <c r="P427" s="124"/>
      <c r="Q427" s="125"/>
    </row>
    <row r="428" spans="3:17" ht="14.25">
      <c r="C428" s="87"/>
      <c r="D428" s="86"/>
      <c r="E428" s="92"/>
      <c r="F428" s="92"/>
      <c r="M428" s="124"/>
      <c r="N428" s="124"/>
      <c r="O428" s="124"/>
      <c r="P428" s="124"/>
      <c r="Q428" s="125"/>
    </row>
    <row r="429" spans="3:17" ht="14.25">
      <c r="C429" s="87"/>
      <c r="D429" s="86"/>
      <c r="E429" s="92"/>
      <c r="F429" s="92"/>
      <c r="M429" s="124"/>
      <c r="N429" s="124"/>
      <c r="O429" s="124"/>
      <c r="P429" s="124"/>
      <c r="Q429" s="125"/>
    </row>
    <row r="430" spans="3:17" ht="14.25">
      <c r="C430" s="87"/>
      <c r="D430" s="86"/>
      <c r="E430" s="92"/>
      <c r="F430" s="92"/>
      <c r="M430" s="124"/>
      <c r="N430" s="124"/>
      <c r="O430" s="124"/>
      <c r="P430" s="124"/>
      <c r="Q430" s="125"/>
    </row>
    <row r="431" spans="3:17" ht="14.25">
      <c r="C431" s="87"/>
      <c r="D431" s="86"/>
      <c r="E431" s="92"/>
      <c r="F431" s="92"/>
      <c r="M431" s="124"/>
      <c r="N431" s="124"/>
      <c r="O431" s="124"/>
      <c r="P431" s="124"/>
      <c r="Q431" s="125"/>
    </row>
    <row r="432" spans="3:17" ht="14.25">
      <c r="C432" s="87"/>
      <c r="D432" s="86"/>
      <c r="E432" s="92"/>
      <c r="F432" s="92"/>
      <c r="M432" s="124"/>
      <c r="N432" s="124"/>
      <c r="O432" s="124"/>
      <c r="P432" s="124"/>
      <c r="Q432" s="125"/>
    </row>
    <row r="433" spans="3:17" ht="14.25">
      <c r="C433" s="87"/>
      <c r="D433" s="86"/>
      <c r="E433" s="92"/>
      <c r="F433" s="92"/>
      <c r="M433" s="124"/>
      <c r="N433" s="124"/>
      <c r="O433" s="124"/>
      <c r="P433" s="124"/>
      <c r="Q433" s="125"/>
    </row>
    <row r="434" spans="3:17" ht="14.25">
      <c r="C434" s="87"/>
      <c r="D434" s="86"/>
      <c r="E434" s="92"/>
      <c r="F434" s="92"/>
      <c r="M434" s="124"/>
      <c r="N434" s="124"/>
      <c r="O434" s="124"/>
      <c r="P434" s="124"/>
      <c r="Q434" s="125"/>
    </row>
    <row r="435" spans="3:17" ht="14.25">
      <c r="C435" s="87"/>
      <c r="D435" s="86"/>
      <c r="E435" s="92"/>
      <c r="F435" s="92"/>
      <c r="M435" s="124"/>
      <c r="N435" s="124"/>
      <c r="O435" s="124"/>
      <c r="P435" s="124"/>
      <c r="Q435" s="125"/>
    </row>
    <row r="436" spans="3:17" ht="14.25">
      <c r="C436" s="87"/>
      <c r="D436" s="86"/>
      <c r="E436" s="92"/>
      <c r="F436" s="92"/>
      <c r="M436" s="124"/>
      <c r="N436" s="124"/>
      <c r="O436" s="124"/>
      <c r="P436" s="124"/>
      <c r="Q436" s="125"/>
    </row>
    <row r="437" spans="3:17" ht="14.25">
      <c r="C437" s="87"/>
      <c r="D437" s="86"/>
      <c r="E437" s="92"/>
      <c r="F437" s="92"/>
      <c r="M437" s="124"/>
      <c r="N437" s="124"/>
      <c r="O437" s="124"/>
      <c r="P437" s="124"/>
      <c r="Q437" s="125"/>
    </row>
    <row r="438" spans="3:16" ht="14.25">
      <c r="C438" s="87"/>
      <c r="D438" s="86"/>
      <c r="E438" s="92"/>
      <c r="F438" s="92"/>
      <c r="M438" s="123"/>
      <c r="N438" s="123"/>
      <c r="O438" s="123"/>
      <c r="P438" s="123"/>
    </row>
    <row r="439" spans="3:6" ht="14.25">
      <c r="C439" s="87"/>
      <c r="D439" s="86"/>
      <c r="E439" s="92"/>
      <c r="F439" s="92"/>
    </row>
    <row r="440" spans="3:6" ht="14.25">
      <c r="C440" s="87"/>
      <c r="D440" s="86"/>
      <c r="E440" s="92"/>
      <c r="F440" s="92"/>
    </row>
    <row r="441" spans="3:6" ht="14.25">
      <c r="C441" s="87"/>
      <c r="D441" s="86"/>
      <c r="E441" s="92"/>
      <c r="F441" s="92"/>
    </row>
    <row r="442" spans="3:6" ht="14.25">
      <c r="C442" s="87"/>
      <c r="D442" s="86"/>
      <c r="E442" s="92"/>
      <c r="F442" s="92"/>
    </row>
    <row r="443" spans="3:6" ht="14.25">
      <c r="C443" s="87"/>
      <c r="D443" s="86"/>
      <c r="E443" s="92"/>
      <c r="F443" s="92"/>
    </row>
    <row r="444" spans="3:6" ht="14.25">
      <c r="C444" s="87"/>
      <c r="D444" s="86"/>
      <c r="E444" s="92"/>
      <c r="F444" s="92"/>
    </row>
    <row r="445" spans="3:6" ht="14.25">
      <c r="C445" s="87"/>
      <c r="D445" s="86"/>
      <c r="E445" s="92"/>
      <c r="F445" s="92"/>
    </row>
    <row r="446" spans="3:6" ht="14.25">
      <c r="C446" s="87"/>
      <c r="D446" s="86"/>
      <c r="E446" s="92"/>
      <c r="F446" s="92"/>
    </row>
    <row r="447" spans="3:6" ht="14.25">
      <c r="C447" s="87"/>
      <c r="D447" s="86"/>
      <c r="E447" s="92"/>
      <c r="F447" s="92"/>
    </row>
    <row r="448" spans="3:6" ht="14.25">
      <c r="C448" s="87"/>
      <c r="D448" s="86"/>
      <c r="E448" s="92"/>
      <c r="F448" s="92"/>
    </row>
    <row r="449" spans="3:6" ht="14.25">
      <c r="C449" s="87"/>
      <c r="D449" s="86"/>
      <c r="E449" s="92"/>
      <c r="F449" s="92"/>
    </row>
    <row r="450" spans="3:6" ht="14.25">
      <c r="C450" s="87"/>
      <c r="D450" s="86"/>
      <c r="E450" s="92"/>
      <c r="F450" s="92"/>
    </row>
    <row r="451" spans="3:6" ht="14.25">
      <c r="C451" s="87"/>
      <c r="D451" s="86"/>
      <c r="E451" s="92"/>
      <c r="F451" s="92"/>
    </row>
    <row r="452" spans="3:6" ht="14.25">
      <c r="C452" s="87"/>
      <c r="D452" s="86"/>
      <c r="E452" s="92"/>
      <c r="F452" s="92"/>
    </row>
    <row r="453" spans="3:6" ht="14.25">
      <c r="C453" s="87"/>
      <c r="D453" s="86"/>
      <c r="E453" s="92"/>
      <c r="F453" s="92"/>
    </row>
    <row r="454" spans="3:6" ht="14.25">
      <c r="C454" s="87"/>
      <c r="D454" s="86"/>
      <c r="E454" s="92"/>
      <c r="F454" s="92"/>
    </row>
    <row r="455" spans="3:6" ht="14.25">
      <c r="C455" s="87"/>
      <c r="D455" s="86"/>
      <c r="E455" s="92"/>
      <c r="F455" s="92"/>
    </row>
    <row r="456" spans="3:6" ht="14.25">
      <c r="C456" s="87"/>
      <c r="D456" s="86"/>
      <c r="E456" s="92"/>
      <c r="F456" s="92"/>
    </row>
    <row r="457" spans="3:6" ht="14.25">
      <c r="C457" s="87"/>
      <c r="D457" s="86"/>
      <c r="E457" s="92"/>
      <c r="F457" s="92"/>
    </row>
    <row r="458" spans="3:6" ht="14.25">
      <c r="C458" s="87"/>
      <c r="D458" s="86"/>
      <c r="E458" s="92"/>
      <c r="F458" s="92"/>
    </row>
    <row r="459" spans="3:6" ht="14.25">
      <c r="C459" s="87"/>
      <c r="D459" s="86"/>
      <c r="E459" s="92"/>
      <c r="F459" s="92"/>
    </row>
    <row r="460" spans="3:6" ht="14.25">
      <c r="C460" s="87"/>
      <c r="D460" s="86"/>
      <c r="E460" s="92"/>
      <c r="F460" s="92"/>
    </row>
    <row r="461" spans="3:6" ht="14.25">
      <c r="C461" s="87"/>
      <c r="D461" s="86"/>
      <c r="E461" s="92"/>
      <c r="F461" s="92"/>
    </row>
    <row r="462" spans="3:6" ht="14.25">
      <c r="C462" s="87"/>
      <c r="D462" s="86"/>
      <c r="E462" s="92"/>
      <c r="F462" s="92"/>
    </row>
    <row r="463" spans="3:6" ht="14.25">
      <c r="C463" s="87"/>
      <c r="D463" s="86"/>
      <c r="E463" s="92"/>
      <c r="F463" s="92"/>
    </row>
    <row r="464" spans="3:6" ht="14.25">
      <c r="C464" s="87"/>
      <c r="D464" s="86"/>
      <c r="E464" s="92"/>
      <c r="F464" s="92"/>
    </row>
    <row r="465" spans="3:6" ht="14.25">
      <c r="C465" s="87"/>
      <c r="D465" s="86"/>
      <c r="E465" s="92"/>
      <c r="F465" s="92"/>
    </row>
    <row r="466" spans="3:6" ht="14.25">
      <c r="C466" s="87"/>
      <c r="D466" s="86"/>
      <c r="E466" s="92"/>
      <c r="F466" s="92"/>
    </row>
    <row r="467" spans="3:6" ht="14.25">
      <c r="C467" s="87"/>
      <c r="D467" s="86"/>
      <c r="E467" s="92"/>
      <c r="F467" s="92"/>
    </row>
    <row r="468" spans="3:6" ht="14.25">
      <c r="C468" s="87"/>
      <c r="D468" s="86"/>
      <c r="E468" s="92"/>
      <c r="F468" s="92"/>
    </row>
    <row r="469" spans="3:6" ht="14.25">
      <c r="C469" s="87"/>
      <c r="D469" s="86"/>
      <c r="E469" s="92"/>
      <c r="F469" s="92"/>
    </row>
    <row r="470" spans="3:6" ht="14.25">
      <c r="C470" s="87"/>
      <c r="D470" s="86"/>
      <c r="E470" s="92"/>
      <c r="F470" s="92"/>
    </row>
    <row r="471" spans="3:6" ht="14.25">
      <c r="C471" s="87"/>
      <c r="D471" s="86"/>
      <c r="E471" s="92"/>
      <c r="F471" s="92"/>
    </row>
    <row r="472" spans="3:6" ht="14.25">
      <c r="C472" s="87"/>
      <c r="D472" s="86"/>
      <c r="E472" s="92"/>
      <c r="F472" s="92"/>
    </row>
    <row r="473" spans="3:6" ht="14.25">
      <c r="C473" s="87"/>
      <c r="D473" s="86"/>
      <c r="E473" s="92"/>
      <c r="F473" s="92"/>
    </row>
    <row r="474" spans="3:6" ht="14.25">
      <c r="C474" s="87"/>
      <c r="D474" s="86"/>
      <c r="E474" s="92"/>
      <c r="F474" s="92"/>
    </row>
    <row r="475" spans="3:6" ht="14.25">
      <c r="C475" s="87"/>
      <c r="D475" s="86"/>
      <c r="E475" s="92"/>
      <c r="F475" s="92"/>
    </row>
    <row r="476" spans="3:6" ht="14.25">
      <c r="C476" s="87"/>
      <c r="D476" s="86"/>
      <c r="E476" s="92"/>
      <c r="F476" s="92"/>
    </row>
    <row r="477" spans="3:6" ht="14.25">
      <c r="C477" s="87"/>
      <c r="D477" s="86"/>
      <c r="E477" s="92"/>
      <c r="F477" s="92"/>
    </row>
    <row r="478" spans="3:6" ht="14.25">
      <c r="C478" s="87"/>
      <c r="D478" s="86"/>
      <c r="E478" s="92"/>
      <c r="F478" s="92"/>
    </row>
    <row r="479" spans="3:6" ht="14.25">
      <c r="C479" s="87"/>
      <c r="D479" s="86"/>
      <c r="E479" s="92"/>
      <c r="F479" s="92"/>
    </row>
    <row r="480" spans="3:6" ht="14.25">
      <c r="C480" s="87"/>
      <c r="D480" s="86"/>
      <c r="E480" s="92"/>
      <c r="F480" s="92"/>
    </row>
    <row r="481" spans="3:6" ht="14.25">
      <c r="C481" s="87"/>
      <c r="D481" s="86"/>
      <c r="E481" s="92"/>
      <c r="F481" s="92"/>
    </row>
    <row r="482" spans="3:6" ht="14.25">
      <c r="C482" s="87"/>
      <c r="D482" s="86"/>
      <c r="E482" s="92"/>
      <c r="F482" s="92"/>
    </row>
    <row r="483" spans="3:6" ht="14.25">
      <c r="C483" s="87"/>
      <c r="D483" s="86"/>
      <c r="E483" s="92"/>
      <c r="F483" s="92"/>
    </row>
    <row r="484" spans="3:6" ht="14.25">
      <c r="C484" s="87"/>
      <c r="D484" s="86"/>
      <c r="E484" s="92"/>
      <c r="F484" s="92"/>
    </row>
    <row r="485" spans="3:6" ht="14.25">
      <c r="C485" s="87"/>
      <c r="D485" s="86"/>
      <c r="E485" s="92"/>
      <c r="F485" s="92"/>
    </row>
    <row r="486" spans="3:6" ht="14.25">
      <c r="C486" s="87"/>
      <c r="D486" s="86"/>
      <c r="E486" s="92"/>
      <c r="F486" s="92"/>
    </row>
    <row r="487" spans="3:6" ht="14.25">
      <c r="C487" s="87"/>
      <c r="D487" s="86"/>
      <c r="E487" s="92"/>
      <c r="F487" s="92"/>
    </row>
    <row r="488" spans="3:6" ht="14.25">
      <c r="C488" s="87"/>
      <c r="D488" s="86"/>
      <c r="E488" s="92"/>
      <c r="F488" s="92"/>
    </row>
    <row r="489" spans="3:6" ht="14.25">
      <c r="C489" s="87"/>
      <c r="D489" s="86"/>
      <c r="E489" s="92"/>
      <c r="F489" s="92"/>
    </row>
    <row r="490" spans="3:6" ht="14.25">
      <c r="C490" s="87"/>
      <c r="D490" s="86"/>
      <c r="E490" s="92"/>
      <c r="F490" s="92"/>
    </row>
    <row r="491" spans="3:6" ht="14.25">
      <c r="C491" s="87"/>
      <c r="D491" s="86"/>
      <c r="E491" s="92"/>
      <c r="F491" s="92"/>
    </row>
    <row r="492" spans="3:6" ht="14.25">
      <c r="C492" s="87"/>
      <c r="D492" s="86"/>
      <c r="E492" s="92"/>
      <c r="F492" s="92"/>
    </row>
    <row r="493" spans="3:6" ht="14.25">
      <c r="C493" s="87"/>
      <c r="D493" s="86"/>
      <c r="E493" s="92"/>
      <c r="F493" s="92"/>
    </row>
    <row r="494" spans="3:6" ht="14.25">
      <c r="C494" s="87"/>
      <c r="D494" s="86"/>
      <c r="E494" s="92"/>
      <c r="F494" s="92"/>
    </row>
    <row r="495" spans="3:6" ht="14.25">
      <c r="C495" s="87"/>
      <c r="D495" s="86"/>
      <c r="E495" s="92"/>
      <c r="F495" s="92"/>
    </row>
    <row r="496" spans="3:6" ht="14.25">
      <c r="C496" s="87"/>
      <c r="D496" s="86"/>
      <c r="E496" s="92"/>
      <c r="F496" s="92"/>
    </row>
    <row r="497" spans="3:6" ht="14.25">
      <c r="C497" s="87"/>
      <c r="D497" s="86"/>
      <c r="E497" s="92"/>
      <c r="F497" s="92"/>
    </row>
    <row r="498" spans="3:6" ht="14.25">
      <c r="C498" s="87"/>
      <c r="D498" s="86"/>
      <c r="E498" s="92"/>
      <c r="F498" s="92"/>
    </row>
    <row r="499" spans="3:6" ht="14.25">
      <c r="C499" s="87"/>
      <c r="D499" s="86"/>
      <c r="E499" s="92"/>
      <c r="F499" s="92"/>
    </row>
    <row r="500" spans="3:6" ht="14.25">
      <c r="C500" s="87"/>
      <c r="D500" s="86"/>
      <c r="E500" s="92"/>
      <c r="F500" s="92"/>
    </row>
    <row r="501" spans="3:6" ht="14.25">
      <c r="C501" s="87"/>
      <c r="D501" s="86"/>
      <c r="E501" s="92"/>
      <c r="F501" s="92"/>
    </row>
    <row r="502" spans="3:6" ht="14.25">
      <c r="C502" s="87"/>
      <c r="D502" s="86"/>
      <c r="E502" s="92"/>
      <c r="F502" s="92"/>
    </row>
    <row r="503" spans="3:6" ht="14.25">
      <c r="C503" s="87"/>
      <c r="D503" s="86"/>
      <c r="E503" s="92"/>
      <c r="F503" s="92"/>
    </row>
    <row r="504" spans="3:6" ht="14.25">
      <c r="C504" s="87"/>
      <c r="D504" s="86"/>
      <c r="E504" s="92"/>
      <c r="F504" s="92"/>
    </row>
    <row r="505" spans="3:6" ht="14.25">
      <c r="C505" s="87"/>
      <c r="D505" s="86"/>
      <c r="E505" s="92"/>
      <c r="F505" s="92"/>
    </row>
    <row r="506" spans="3:6" ht="14.25">
      <c r="C506" s="87"/>
      <c r="D506" s="86"/>
      <c r="E506" s="92"/>
      <c r="F506" s="92"/>
    </row>
    <row r="507" spans="3:6" ht="14.25">
      <c r="C507" s="87"/>
      <c r="D507" s="86"/>
      <c r="E507" s="92"/>
      <c r="F507" s="92"/>
    </row>
    <row r="508" spans="3:6" ht="14.25">
      <c r="C508" s="87"/>
      <c r="D508" s="86"/>
      <c r="E508" s="92"/>
      <c r="F508" s="92"/>
    </row>
    <row r="509" spans="3:6" ht="14.25">
      <c r="C509" s="87"/>
      <c r="D509" s="86"/>
      <c r="E509" s="92"/>
      <c r="F509" s="92"/>
    </row>
    <row r="510" spans="3:6" ht="14.25">
      <c r="C510" s="87"/>
      <c r="D510" s="86"/>
      <c r="E510" s="92"/>
      <c r="F510" s="92"/>
    </row>
    <row r="511" spans="3:6" ht="14.25">
      <c r="C511" s="87"/>
      <c r="D511" s="86"/>
      <c r="E511" s="92"/>
      <c r="F511" s="92"/>
    </row>
    <row r="512" spans="3:6" ht="14.25">
      <c r="C512" s="87"/>
      <c r="D512" s="86"/>
      <c r="E512" s="92"/>
      <c r="F512" s="92"/>
    </row>
    <row r="513" spans="3:6" ht="14.25">
      <c r="C513" s="87"/>
      <c r="D513" s="86"/>
      <c r="E513" s="92"/>
      <c r="F513" s="92"/>
    </row>
    <row r="514" spans="3:6" ht="14.25">
      <c r="C514" s="87"/>
      <c r="D514" s="86"/>
      <c r="E514" s="92"/>
      <c r="F514" s="92"/>
    </row>
    <row r="515" spans="3:6" ht="14.25">
      <c r="C515" s="87"/>
      <c r="D515" s="86"/>
      <c r="E515" s="92"/>
      <c r="F515" s="92"/>
    </row>
    <row r="516" spans="3:6" ht="14.25">
      <c r="C516" s="87"/>
      <c r="D516" s="86"/>
      <c r="E516" s="92"/>
      <c r="F516" s="92"/>
    </row>
    <row r="517" spans="3:6" ht="14.25">
      <c r="C517" s="87"/>
      <c r="D517" s="86"/>
      <c r="E517" s="92"/>
      <c r="F517" s="92"/>
    </row>
    <row r="518" spans="3:6" ht="14.25">
      <c r="C518" s="87"/>
      <c r="D518" s="86"/>
      <c r="E518" s="92"/>
      <c r="F518" s="92"/>
    </row>
    <row r="519" spans="3:6" ht="14.25">
      <c r="C519" s="87"/>
      <c r="D519" s="86"/>
      <c r="E519" s="92"/>
      <c r="F519" s="92"/>
    </row>
    <row r="520" spans="3:6" ht="14.25">
      <c r="C520" s="87"/>
      <c r="D520" s="86"/>
      <c r="E520" s="92"/>
      <c r="F520" s="92"/>
    </row>
    <row r="521" spans="3:6" ht="14.25">
      <c r="C521" s="87"/>
      <c r="D521" s="86"/>
      <c r="E521" s="92"/>
      <c r="F521" s="92"/>
    </row>
    <row r="522" spans="3:6" ht="14.25">
      <c r="C522" s="87"/>
      <c r="D522" s="86"/>
      <c r="E522" s="92"/>
      <c r="F522" s="92"/>
    </row>
    <row r="523" spans="3:6" ht="14.25">
      <c r="C523" s="87"/>
      <c r="D523" s="86"/>
      <c r="E523" s="92"/>
      <c r="F523" s="92"/>
    </row>
    <row r="524" spans="3:6" ht="14.25">
      <c r="C524" s="87"/>
      <c r="D524" s="86"/>
      <c r="E524" s="92"/>
      <c r="F524" s="92"/>
    </row>
    <row r="525" spans="3:6" ht="14.25">
      <c r="C525" s="87"/>
      <c r="D525" s="86"/>
      <c r="E525" s="92"/>
      <c r="F525" s="92"/>
    </row>
    <row r="526" spans="3:6" ht="14.25">
      <c r="C526" s="87"/>
      <c r="D526" s="86"/>
      <c r="E526" s="92"/>
      <c r="F526" s="92"/>
    </row>
    <row r="527" spans="3:6" ht="14.25">
      <c r="C527" s="87"/>
      <c r="D527" s="86"/>
      <c r="E527" s="92"/>
      <c r="F527" s="92"/>
    </row>
    <row r="528" spans="3:6" ht="14.25">
      <c r="C528" s="87"/>
      <c r="D528" s="86"/>
      <c r="E528" s="92"/>
      <c r="F528" s="92"/>
    </row>
    <row r="529" spans="3:6" ht="14.25">
      <c r="C529" s="87"/>
      <c r="D529" s="86"/>
      <c r="E529" s="92"/>
      <c r="F529" s="92"/>
    </row>
    <row r="530" spans="3:6" ht="14.25">
      <c r="C530" s="87"/>
      <c r="D530" s="86"/>
      <c r="E530" s="92"/>
      <c r="F530" s="92"/>
    </row>
    <row r="531" spans="3:6" ht="14.25">
      <c r="C531" s="87"/>
      <c r="D531" s="86"/>
      <c r="E531" s="92"/>
      <c r="F531" s="92"/>
    </row>
    <row r="532" spans="3:6" ht="14.25">
      <c r="C532" s="87"/>
      <c r="D532" s="86"/>
      <c r="E532" s="92"/>
      <c r="F532" s="92"/>
    </row>
    <row r="533" spans="3:6" ht="14.25">
      <c r="C533" s="87"/>
      <c r="D533" s="86"/>
      <c r="E533" s="92"/>
      <c r="F533" s="92"/>
    </row>
    <row r="534" spans="3:6" ht="14.25">
      <c r="C534" s="87"/>
      <c r="D534" s="86"/>
      <c r="E534" s="92"/>
      <c r="F534" s="92"/>
    </row>
    <row r="535" spans="3:6" ht="14.25">
      <c r="C535" s="87"/>
      <c r="D535" s="86"/>
      <c r="E535" s="92"/>
      <c r="F535" s="92"/>
    </row>
    <row r="536" spans="3:6" ht="14.25">
      <c r="C536" s="87"/>
      <c r="D536" s="86"/>
      <c r="E536" s="92"/>
      <c r="F536" s="92"/>
    </row>
    <row r="537" spans="3:6" ht="14.25">
      <c r="C537" s="87"/>
      <c r="D537" s="86"/>
      <c r="E537" s="92"/>
      <c r="F537" s="92"/>
    </row>
    <row r="538" spans="3:6" ht="14.25">
      <c r="C538" s="87"/>
      <c r="D538" s="86"/>
      <c r="E538" s="92"/>
      <c r="F538" s="92"/>
    </row>
    <row r="539" spans="3:6" ht="14.25">
      <c r="C539" s="87"/>
      <c r="D539" s="86"/>
      <c r="E539" s="92"/>
      <c r="F539" s="92"/>
    </row>
    <row r="540" spans="3:6" ht="14.25">
      <c r="C540" s="87"/>
      <c r="D540" s="86"/>
      <c r="E540" s="92"/>
      <c r="F540" s="92"/>
    </row>
    <row r="541" spans="3:6" ht="14.25">
      <c r="C541" s="87"/>
      <c r="D541" s="86"/>
      <c r="E541" s="92"/>
      <c r="F541" s="92"/>
    </row>
    <row r="542" spans="3:6" ht="14.25">
      <c r="C542" s="87"/>
      <c r="D542" s="86"/>
      <c r="E542" s="92"/>
      <c r="F542" s="92"/>
    </row>
    <row r="543" spans="3:6" ht="14.25">
      <c r="C543" s="87"/>
      <c r="D543" s="86"/>
      <c r="E543" s="92"/>
      <c r="F543" s="92"/>
    </row>
    <row r="544" spans="3:6" ht="14.25">
      <c r="C544" s="87"/>
      <c r="D544" s="86"/>
      <c r="E544" s="92"/>
      <c r="F544" s="92"/>
    </row>
    <row r="545" spans="3:6" ht="14.25">
      <c r="C545" s="87"/>
      <c r="D545" s="86"/>
      <c r="E545" s="92"/>
      <c r="F545" s="92"/>
    </row>
    <row r="546" spans="3:6" ht="14.25">
      <c r="C546" s="87"/>
      <c r="D546" s="86"/>
      <c r="E546" s="92"/>
      <c r="F546" s="92"/>
    </row>
    <row r="547" spans="3:6" ht="14.25">
      <c r="C547" s="87"/>
      <c r="D547" s="86"/>
      <c r="E547" s="92"/>
      <c r="F547" s="92"/>
    </row>
    <row r="548" spans="3:6" ht="14.25">
      <c r="C548" s="87"/>
      <c r="D548" s="86"/>
      <c r="E548" s="92"/>
      <c r="F548" s="92"/>
    </row>
    <row r="549" spans="3:6" ht="14.25">
      <c r="C549" s="87"/>
      <c r="D549" s="86"/>
      <c r="E549" s="92"/>
      <c r="F549" s="92"/>
    </row>
    <row r="550" spans="3:6" ht="14.25">
      <c r="C550" s="87"/>
      <c r="D550" s="86"/>
      <c r="E550" s="92"/>
      <c r="F550" s="92"/>
    </row>
    <row r="551" spans="3:6" ht="14.25">
      <c r="C551" s="87"/>
      <c r="D551" s="86"/>
      <c r="E551" s="92"/>
      <c r="F551" s="92"/>
    </row>
    <row r="552" spans="3:6" ht="14.25">
      <c r="C552" s="87"/>
      <c r="D552" s="86"/>
      <c r="E552" s="92"/>
      <c r="F552" s="92"/>
    </row>
    <row r="553" spans="3:6" ht="14.25">
      <c r="C553" s="87"/>
      <c r="D553" s="86"/>
      <c r="E553" s="92"/>
      <c r="F553" s="92"/>
    </row>
    <row r="554" spans="3:6" ht="14.25">
      <c r="C554" s="87"/>
      <c r="D554" s="86"/>
      <c r="E554" s="92"/>
      <c r="F554" s="92"/>
    </row>
    <row r="555" spans="3:6" ht="14.25">
      <c r="C555" s="87"/>
      <c r="D555" s="86"/>
      <c r="E555" s="92"/>
      <c r="F555" s="92"/>
    </row>
    <row r="556" spans="3:6" ht="14.25">
      <c r="C556" s="87"/>
      <c r="D556" s="86"/>
      <c r="E556" s="92"/>
      <c r="F556" s="92"/>
    </row>
    <row r="557" spans="3:6" ht="14.25">
      <c r="C557" s="87"/>
      <c r="D557" s="86"/>
      <c r="E557" s="92"/>
      <c r="F557" s="92"/>
    </row>
    <row r="558" spans="3:6" ht="14.25">
      <c r="C558" s="87"/>
      <c r="D558" s="86"/>
      <c r="E558" s="92"/>
      <c r="F558" s="92"/>
    </row>
    <row r="559" spans="3:6" ht="14.25">
      <c r="C559" s="87"/>
      <c r="D559" s="86"/>
      <c r="E559" s="92"/>
      <c r="F559" s="92"/>
    </row>
    <row r="560" spans="3:6" ht="14.25">
      <c r="C560" s="87"/>
      <c r="D560" s="86"/>
      <c r="E560" s="92"/>
      <c r="F560" s="92"/>
    </row>
    <row r="561" spans="3:6" ht="14.25">
      <c r="C561" s="87"/>
      <c r="D561" s="86"/>
      <c r="E561" s="92"/>
      <c r="F561" s="92"/>
    </row>
    <row r="562" spans="3:6" ht="14.25">
      <c r="C562" s="87"/>
      <c r="D562" s="86"/>
      <c r="E562" s="92"/>
      <c r="F562" s="92"/>
    </row>
    <row r="563" spans="3:6" ht="14.25">
      <c r="C563" s="87"/>
      <c r="D563" s="86"/>
      <c r="E563" s="92"/>
      <c r="F563" s="92"/>
    </row>
    <row r="564" spans="3:6" ht="14.25">
      <c r="C564" s="87"/>
      <c r="D564" s="86"/>
      <c r="E564" s="92"/>
      <c r="F564" s="92"/>
    </row>
    <row r="565" spans="3:6" ht="14.25">
      <c r="C565" s="87"/>
      <c r="D565" s="86"/>
      <c r="E565" s="92"/>
      <c r="F565" s="92"/>
    </row>
    <row r="566" spans="3:6" ht="14.25">
      <c r="C566" s="87"/>
      <c r="D566" s="86"/>
      <c r="E566" s="92"/>
      <c r="F566" s="92"/>
    </row>
    <row r="567" spans="3:6" ht="14.25">
      <c r="C567" s="87"/>
      <c r="D567" s="86"/>
      <c r="E567" s="92"/>
      <c r="F567" s="92"/>
    </row>
    <row r="568" spans="3:6" ht="14.25">
      <c r="C568" s="87"/>
      <c r="D568" s="86"/>
      <c r="E568" s="92"/>
      <c r="F568" s="92"/>
    </row>
    <row r="569" spans="3:6" ht="14.25">
      <c r="C569" s="87"/>
      <c r="D569" s="86"/>
      <c r="E569" s="92"/>
      <c r="F569" s="92"/>
    </row>
    <row r="570" spans="3:6" ht="14.25">
      <c r="C570" s="87"/>
      <c r="D570" s="86"/>
      <c r="E570" s="92"/>
      <c r="F570" s="92"/>
    </row>
    <row r="571" spans="3:6" ht="14.25">
      <c r="C571" s="87"/>
      <c r="D571" s="86"/>
      <c r="E571" s="92"/>
      <c r="F571" s="92"/>
    </row>
    <row r="572" spans="3:6" ht="14.25">
      <c r="C572" s="87"/>
      <c r="D572" s="86"/>
      <c r="E572" s="92"/>
      <c r="F572" s="92"/>
    </row>
    <row r="573" spans="3:6" ht="14.25">
      <c r="C573" s="87"/>
      <c r="D573" s="86"/>
      <c r="E573" s="92"/>
      <c r="F573" s="92"/>
    </row>
    <row r="574" spans="3:6" ht="14.25">
      <c r="C574" s="87"/>
      <c r="D574" s="86"/>
      <c r="E574" s="92"/>
      <c r="F574" s="92"/>
    </row>
    <row r="575" spans="3:6" ht="14.25">
      <c r="C575" s="87"/>
      <c r="D575" s="86"/>
      <c r="E575" s="92"/>
      <c r="F575" s="92"/>
    </row>
    <row r="576" spans="3:6" ht="14.25">
      <c r="C576" s="87"/>
      <c r="D576" s="86"/>
      <c r="E576" s="92"/>
      <c r="F576" s="92"/>
    </row>
    <row r="577" spans="3:6" ht="14.25">
      <c r="C577" s="87"/>
      <c r="D577" s="86"/>
      <c r="E577" s="92"/>
      <c r="F577" s="92"/>
    </row>
    <row r="578" spans="3:6" ht="14.25">
      <c r="C578" s="87"/>
      <c r="D578" s="86"/>
      <c r="E578" s="92"/>
      <c r="F578" s="92"/>
    </row>
    <row r="579" spans="3:6" ht="14.25">
      <c r="C579" s="87"/>
      <c r="D579" s="86"/>
      <c r="E579" s="92"/>
      <c r="F579" s="92"/>
    </row>
    <row r="580" spans="3:6" ht="14.25">
      <c r="C580" s="87"/>
      <c r="D580" s="86"/>
      <c r="E580" s="92"/>
      <c r="F580" s="92"/>
    </row>
    <row r="581" spans="3:6" ht="14.25">
      <c r="C581" s="87"/>
      <c r="D581" s="86"/>
      <c r="E581" s="92"/>
      <c r="F581" s="92"/>
    </row>
    <row r="582" spans="3:6" ht="14.25">
      <c r="C582" s="87"/>
      <c r="D582" s="86"/>
      <c r="E582" s="92"/>
      <c r="F582" s="92"/>
    </row>
    <row r="583" spans="3:6" ht="14.25">
      <c r="C583" s="87"/>
      <c r="D583" s="86"/>
      <c r="E583" s="92"/>
      <c r="F583" s="92"/>
    </row>
    <row r="584" spans="3:6" ht="14.25">
      <c r="C584" s="87"/>
      <c r="D584" s="86"/>
      <c r="E584" s="92"/>
      <c r="F584" s="92"/>
    </row>
    <row r="585" spans="3:6" ht="14.25">
      <c r="C585" s="87"/>
      <c r="D585" s="86"/>
      <c r="E585" s="92"/>
      <c r="F585" s="92"/>
    </row>
    <row r="586" spans="3:6" ht="14.25">
      <c r="C586" s="87"/>
      <c r="D586" s="86"/>
      <c r="E586" s="92"/>
      <c r="F586" s="92"/>
    </row>
    <row r="587" spans="3:6" ht="14.25">
      <c r="C587" s="87"/>
      <c r="D587" s="86"/>
      <c r="E587" s="92"/>
      <c r="F587" s="92"/>
    </row>
    <row r="588" spans="3:6" ht="14.25">
      <c r="C588" s="87"/>
      <c r="D588" s="86"/>
      <c r="E588" s="92"/>
      <c r="F588" s="92"/>
    </row>
    <row r="589" spans="3:6" ht="14.25">
      <c r="C589" s="87"/>
      <c r="D589" s="86"/>
      <c r="E589" s="92"/>
      <c r="F589" s="92"/>
    </row>
    <row r="590" spans="3:6" ht="14.25">
      <c r="C590" s="87"/>
      <c r="D590" s="86"/>
      <c r="E590" s="92"/>
      <c r="F590" s="92"/>
    </row>
    <row r="591" spans="3:6" ht="14.25">
      <c r="C591" s="87"/>
      <c r="D591" s="86"/>
      <c r="E591" s="92"/>
      <c r="F591" s="92"/>
    </row>
    <row r="592" spans="3:6" ht="14.25">
      <c r="C592" s="87"/>
      <c r="D592" s="86"/>
      <c r="E592" s="92"/>
      <c r="F592" s="92"/>
    </row>
    <row r="593" spans="3:6" ht="14.25">
      <c r="C593" s="87"/>
      <c r="D593" s="86"/>
      <c r="E593" s="92"/>
      <c r="F593" s="92"/>
    </row>
    <row r="594" spans="3:6" ht="14.25">
      <c r="C594" s="87"/>
      <c r="D594" s="86"/>
      <c r="E594" s="92"/>
      <c r="F594" s="92"/>
    </row>
    <row r="595" spans="3:6" ht="14.25">
      <c r="C595" s="87"/>
      <c r="D595" s="86"/>
      <c r="E595" s="92"/>
      <c r="F595" s="92"/>
    </row>
    <row r="596" spans="3:6" ht="14.25">
      <c r="C596" s="87"/>
      <c r="D596" s="86"/>
      <c r="E596" s="92"/>
      <c r="F596" s="92"/>
    </row>
    <row r="597" spans="3:6" ht="14.25">
      <c r="C597" s="87"/>
      <c r="D597" s="86"/>
      <c r="E597" s="92"/>
      <c r="F597" s="92"/>
    </row>
    <row r="598" spans="3:6" ht="14.25">
      <c r="C598" s="87"/>
      <c r="D598" s="86"/>
      <c r="E598" s="92"/>
      <c r="F598" s="92"/>
    </row>
    <row r="599" spans="3:6" ht="14.25">
      <c r="C599" s="87"/>
      <c r="D599" s="86"/>
      <c r="E599" s="92"/>
      <c r="F599" s="92"/>
    </row>
    <row r="600" spans="3:6" ht="14.25">
      <c r="C600" s="87"/>
      <c r="D600" s="86"/>
      <c r="E600" s="92"/>
      <c r="F600" s="92"/>
    </row>
    <row r="601" spans="3:6" ht="14.25">
      <c r="C601" s="87"/>
      <c r="D601" s="86"/>
      <c r="E601" s="92"/>
      <c r="F601" s="92"/>
    </row>
    <row r="602" spans="3:6" ht="14.25">
      <c r="C602" s="87"/>
      <c r="D602" s="86"/>
      <c r="E602" s="92"/>
      <c r="F602" s="92"/>
    </row>
    <row r="603" spans="3:6" ht="14.25">
      <c r="C603" s="87"/>
      <c r="D603" s="86"/>
      <c r="E603" s="92"/>
      <c r="F603" s="92"/>
    </row>
    <row r="604" spans="3:6" ht="14.25">
      <c r="C604" s="87"/>
      <c r="D604" s="86"/>
      <c r="E604" s="92"/>
      <c r="F604" s="92"/>
    </row>
    <row r="605" spans="3:6" ht="14.25">
      <c r="C605" s="87"/>
      <c r="D605" s="86"/>
      <c r="E605" s="92"/>
      <c r="F605" s="92"/>
    </row>
    <row r="606" spans="3:6" ht="14.25">
      <c r="C606" s="87"/>
      <c r="D606" s="86"/>
      <c r="E606" s="92"/>
      <c r="F606" s="92"/>
    </row>
    <row r="607" spans="3:6" ht="14.25">
      <c r="C607" s="87"/>
      <c r="D607" s="86"/>
      <c r="E607" s="92"/>
      <c r="F607" s="92"/>
    </row>
    <row r="608" spans="3:6" ht="14.25">
      <c r="C608" s="87"/>
      <c r="D608" s="86"/>
      <c r="E608" s="92"/>
      <c r="F608" s="92"/>
    </row>
    <row r="609" spans="3:6" ht="14.25">
      <c r="C609" s="87"/>
      <c r="D609" s="86"/>
      <c r="E609" s="92"/>
      <c r="F609" s="92"/>
    </row>
    <row r="610" spans="3:6" ht="14.25">
      <c r="C610" s="87"/>
      <c r="D610" s="86"/>
      <c r="E610" s="92"/>
      <c r="F610" s="92"/>
    </row>
    <row r="611" spans="3:6" ht="14.25">
      <c r="C611" s="87"/>
      <c r="D611" s="86"/>
      <c r="E611" s="92"/>
      <c r="F611" s="92"/>
    </row>
    <row r="612" spans="3:6" ht="14.25">
      <c r="C612" s="87"/>
      <c r="D612" s="86"/>
      <c r="E612" s="92"/>
      <c r="F612" s="92"/>
    </row>
    <row r="613" spans="3:6" ht="14.25">
      <c r="C613" s="87"/>
      <c r="D613" s="86"/>
      <c r="E613" s="92"/>
      <c r="F613" s="92"/>
    </row>
    <row r="614" spans="3:6" ht="14.25">
      <c r="C614" s="87"/>
      <c r="D614" s="86"/>
      <c r="E614" s="92"/>
      <c r="F614" s="92"/>
    </row>
    <row r="615" spans="3:6" ht="14.25">
      <c r="C615" s="87"/>
      <c r="D615" s="86"/>
      <c r="E615" s="92"/>
      <c r="F615" s="92"/>
    </row>
    <row r="616" spans="3:6" ht="14.25">
      <c r="C616" s="87"/>
      <c r="D616" s="86"/>
      <c r="E616" s="92"/>
      <c r="F616" s="92"/>
    </row>
    <row r="617" spans="3:6" ht="14.25">
      <c r="C617" s="87"/>
      <c r="D617" s="86"/>
      <c r="E617" s="92"/>
      <c r="F617" s="92"/>
    </row>
    <row r="618" spans="3:6" ht="14.25">
      <c r="C618" s="87"/>
      <c r="D618" s="86"/>
      <c r="E618" s="92"/>
      <c r="F618" s="92"/>
    </row>
    <row r="619" spans="3:6" ht="14.25">
      <c r="C619" s="87"/>
      <c r="D619" s="86"/>
      <c r="E619" s="92"/>
      <c r="F619" s="92"/>
    </row>
    <row r="620" spans="3:6" ht="14.25">
      <c r="C620" s="87"/>
      <c r="D620" s="86"/>
      <c r="E620" s="92"/>
      <c r="F620" s="92"/>
    </row>
    <row r="621" spans="3:6" ht="14.25">
      <c r="C621" s="87"/>
      <c r="D621" s="86"/>
      <c r="E621" s="92"/>
      <c r="F621" s="92"/>
    </row>
    <row r="622" spans="3:6" ht="14.25">
      <c r="C622" s="87"/>
      <c r="D622" s="86"/>
      <c r="E622" s="92"/>
      <c r="F622" s="92"/>
    </row>
    <row r="623" spans="3:6" ht="14.25">
      <c r="C623" s="87"/>
      <c r="D623" s="86"/>
      <c r="E623" s="92"/>
      <c r="F623" s="92"/>
    </row>
    <row r="624" spans="3:6" ht="14.25">
      <c r="C624" s="87"/>
      <c r="D624" s="86"/>
      <c r="E624" s="92"/>
      <c r="F624" s="92"/>
    </row>
    <row r="625" spans="3:6" ht="14.25">
      <c r="C625" s="87"/>
      <c r="D625" s="86"/>
      <c r="E625" s="92"/>
      <c r="F625" s="92"/>
    </row>
    <row r="626" spans="3:6" ht="14.25">
      <c r="C626" s="87"/>
      <c r="D626" s="86"/>
      <c r="E626" s="92"/>
      <c r="F626" s="92"/>
    </row>
    <row r="627" spans="3:6" ht="14.25">
      <c r="C627" s="87"/>
      <c r="D627" s="86"/>
      <c r="E627" s="92"/>
      <c r="F627" s="92"/>
    </row>
    <row r="628" spans="3:6" ht="14.25">
      <c r="C628" s="87"/>
      <c r="D628" s="86"/>
      <c r="E628" s="92"/>
      <c r="F628" s="92"/>
    </row>
    <row r="629" spans="3:6" ht="14.25">
      <c r="C629" s="87"/>
      <c r="D629" s="86"/>
      <c r="E629" s="92"/>
      <c r="F629" s="92"/>
    </row>
    <row r="630" spans="3:6" ht="14.25">
      <c r="C630" s="87"/>
      <c r="D630" s="86"/>
      <c r="E630" s="92"/>
      <c r="F630" s="92"/>
    </row>
    <row r="631" spans="3:6" ht="14.25">
      <c r="C631" s="87"/>
      <c r="D631" s="86"/>
      <c r="E631" s="92"/>
      <c r="F631" s="92"/>
    </row>
    <row r="632" spans="3:6" ht="14.25">
      <c r="C632" s="87"/>
      <c r="D632" s="86"/>
      <c r="E632" s="92"/>
      <c r="F632" s="92"/>
    </row>
    <row r="633" spans="3:6" ht="14.25">
      <c r="C633" s="87"/>
      <c r="D633" s="86"/>
      <c r="E633" s="92"/>
      <c r="F633" s="92"/>
    </row>
    <row r="634" spans="3:6" ht="14.25">
      <c r="C634" s="87"/>
      <c r="D634" s="86"/>
      <c r="E634" s="92"/>
      <c r="F634" s="92"/>
    </row>
    <row r="635" spans="3:6" ht="14.25">
      <c r="C635" s="87"/>
      <c r="D635" s="86"/>
      <c r="E635" s="92"/>
      <c r="F635" s="92"/>
    </row>
    <row r="636" spans="3:6" ht="14.25">
      <c r="C636" s="87"/>
      <c r="D636" s="86"/>
      <c r="E636" s="92"/>
      <c r="F636" s="92"/>
    </row>
    <row r="637" spans="3:6" ht="14.25">
      <c r="C637" s="87"/>
      <c r="D637" s="86"/>
      <c r="E637" s="92"/>
      <c r="F637" s="92"/>
    </row>
    <row r="638" spans="3:6" ht="14.25">
      <c r="C638" s="87"/>
      <c r="D638" s="86"/>
      <c r="E638" s="92"/>
      <c r="F638" s="92"/>
    </row>
    <row r="639" spans="3:6" ht="14.25">
      <c r="C639" s="87"/>
      <c r="D639" s="86"/>
      <c r="E639" s="92"/>
      <c r="F639" s="92"/>
    </row>
    <row r="640" spans="3:6" ht="14.25">
      <c r="C640" s="87"/>
      <c r="D640" s="86"/>
      <c r="E640" s="92"/>
      <c r="F640" s="92"/>
    </row>
    <row r="641" spans="3:6" ht="14.25">
      <c r="C641" s="87"/>
      <c r="D641" s="86"/>
      <c r="E641" s="92"/>
      <c r="F641" s="92"/>
    </row>
    <row r="642" spans="3:6" ht="14.25">
      <c r="C642" s="87"/>
      <c r="D642" s="86"/>
      <c r="E642" s="92"/>
      <c r="F642" s="92"/>
    </row>
    <row r="643" spans="3:6" ht="14.25">
      <c r="C643" s="87"/>
      <c r="D643" s="86"/>
      <c r="E643" s="92"/>
      <c r="F643" s="92"/>
    </row>
    <row r="644" spans="3:6" ht="14.25">
      <c r="C644" s="87"/>
      <c r="D644" s="86"/>
      <c r="E644" s="92"/>
      <c r="F644" s="92"/>
    </row>
    <row r="645" spans="3:6" ht="14.25">
      <c r="C645" s="87"/>
      <c r="D645" s="86"/>
      <c r="E645" s="92"/>
      <c r="F645" s="92"/>
    </row>
    <row r="646" spans="3:6" ht="14.25">
      <c r="C646" s="87"/>
      <c r="D646" s="86"/>
      <c r="E646" s="92"/>
      <c r="F646" s="92"/>
    </row>
    <row r="647" spans="3:6" ht="14.25">
      <c r="C647" s="87"/>
      <c r="D647" s="86"/>
      <c r="E647" s="92"/>
      <c r="F647" s="92"/>
    </row>
    <row r="648" spans="3:6" ht="14.25">
      <c r="C648" s="87"/>
      <c r="D648" s="86"/>
      <c r="E648" s="92"/>
      <c r="F648" s="92"/>
    </row>
    <row r="649" spans="3:6" ht="14.25">
      <c r="C649" s="87"/>
      <c r="D649" s="86"/>
      <c r="E649" s="92"/>
      <c r="F649" s="92"/>
    </row>
    <row r="650" spans="3:6" ht="14.25">
      <c r="C650" s="87"/>
      <c r="D650" s="86"/>
      <c r="E650" s="92"/>
      <c r="F650" s="92"/>
    </row>
    <row r="651" spans="3:6" ht="14.25">
      <c r="C651" s="87"/>
      <c r="D651" s="86"/>
      <c r="E651" s="92"/>
      <c r="F651" s="92"/>
    </row>
    <row r="652" spans="3:6" ht="14.25">
      <c r="C652" s="87"/>
      <c r="D652" s="86"/>
      <c r="E652" s="92"/>
      <c r="F652" s="92"/>
    </row>
    <row r="653" spans="3:6" ht="14.25">
      <c r="C653" s="87"/>
      <c r="D653" s="86"/>
      <c r="E653" s="92"/>
      <c r="F653" s="92"/>
    </row>
    <row r="654" spans="3:6" ht="14.25">
      <c r="C654" s="87"/>
      <c r="D654" s="86"/>
      <c r="E654" s="92"/>
      <c r="F654" s="92"/>
    </row>
    <row r="655" spans="3:6" ht="14.25">
      <c r="C655" s="87"/>
      <c r="D655" s="86"/>
      <c r="E655" s="92"/>
      <c r="F655" s="92"/>
    </row>
    <row r="656" spans="3:6" ht="14.25">
      <c r="C656" s="87"/>
      <c r="D656" s="86"/>
      <c r="E656" s="92"/>
      <c r="F656" s="92"/>
    </row>
    <row r="657" spans="3:6" ht="14.25">
      <c r="C657" s="87"/>
      <c r="D657" s="86"/>
      <c r="E657" s="92"/>
      <c r="F657" s="92"/>
    </row>
    <row r="658" spans="3:6" ht="14.25">
      <c r="C658" s="87"/>
      <c r="D658" s="86"/>
      <c r="E658" s="92"/>
      <c r="F658" s="92"/>
    </row>
    <row r="659" spans="3:6" ht="14.25">
      <c r="C659" s="87"/>
      <c r="D659" s="86"/>
      <c r="E659" s="92"/>
      <c r="F659" s="92"/>
    </row>
    <row r="660" spans="3:6" ht="14.25">
      <c r="C660" s="87"/>
      <c r="D660" s="86"/>
      <c r="E660" s="92"/>
      <c r="F660" s="92"/>
    </row>
    <row r="661" spans="3:6" ht="14.25">
      <c r="C661" s="87"/>
      <c r="D661" s="86"/>
      <c r="E661" s="92"/>
      <c r="F661" s="92"/>
    </row>
    <row r="662" spans="3:6" ht="14.25">
      <c r="C662" s="87"/>
      <c r="D662" s="86"/>
      <c r="E662" s="92"/>
      <c r="F662" s="92"/>
    </row>
    <row r="663" spans="3:6" ht="14.25">
      <c r="C663" s="87"/>
      <c r="D663" s="86"/>
      <c r="E663" s="92"/>
      <c r="F663" s="92"/>
    </row>
    <row r="664" spans="3:6" ht="14.25">
      <c r="C664" s="87"/>
      <c r="D664" s="86"/>
      <c r="E664" s="92"/>
      <c r="F664" s="92"/>
    </row>
    <row r="665" spans="3:6" ht="14.25">
      <c r="C665" s="87"/>
      <c r="D665" s="86"/>
      <c r="E665" s="92"/>
      <c r="F665" s="92"/>
    </row>
    <row r="666" spans="3:6" ht="14.25">
      <c r="C666" s="87"/>
      <c r="D666" s="86"/>
      <c r="E666" s="92"/>
      <c r="F666" s="92"/>
    </row>
    <row r="667" spans="3:6" ht="14.25">
      <c r="C667" s="87"/>
      <c r="D667" s="86"/>
      <c r="E667" s="92"/>
      <c r="F667" s="92"/>
    </row>
    <row r="668" spans="3:6" ht="14.25">
      <c r="C668" s="87"/>
      <c r="D668" s="86"/>
      <c r="E668" s="92"/>
      <c r="F668" s="92"/>
    </row>
    <row r="669" spans="3:6" ht="14.25">
      <c r="C669" s="87"/>
      <c r="D669" s="86"/>
      <c r="E669" s="92"/>
      <c r="F669" s="92"/>
    </row>
    <row r="670" spans="3:6" ht="14.25">
      <c r="C670" s="87"/>
      <c r="D670" s="86"/>
      <c r="E670" s="92"/>
      <c r="F670" s="92"/>
    </row>
    <row r="671" spans="3:6" ht="14.25">
      <c r="C671" s="87"/>
      <c r="D671" s="86"/>
      <c r="E671" s="92"/>
      <c r="F671" s="92"/>
    </row>
    <row r="672" spans="3:6" ht="14.25">
      <c r="C672" s="87"/>
      <c r="D672" s="86"/>
      <c r="E672" s="92"/>
      <c r="F672" s="92"/>
    </row>
    <row r="673" spans="3:6" ht="14.25">
      <c r="C673" s="87"/>
      <c r="D673" s="86"/>
      <c r="E673" s="92"/>
      <c r="F673" s="92"/>
    </row>
    <row r="674" spans="3:6" ht="14.25">
      <c r="C674" s="87"/>
      <c r="D674" s="86"/>
      <c r="E674" s="92"/>
      <c r="F674" s="92"/>
    </row>
    <row r="675" spans="3:6" ht="14.25">
      <c r="C675" s="87"/>
      <c r="D675" s="86"/>
      <c r="E675" s="92"/>
      <c r="F675" s="92"/>
    </row>
    <row r="676" spans="3:6" ht="14.25">
      <c r="C676" s="87"/>
      <c r="D676" s="86"/>
      <c r="E676" s="92"/>
      <c r="F676" s="92"/>
    </row>
    <row r="677" spans="3:6" ht="14.25">
      <c r="C677" s="87"/>
      <c r="D677" s="86"/>
      <c r="E677" s="92"/>
      <c r="F677" s="92"/>
    </row>
    <row r="678" spans="3:6" ht="14.25">
      <c r="C678" s="87"/>
      <c r="D678" s="86"/>
      <c r="E678" s="92"/>
      <c r="F678" s="92"/>
    </row>
    <row r="679" spans="3:6" ht="14.25">
      <c r="C679" s="87"/>
      <c r="D679" s="86"/>
      <c r="E679" s="92"/>
      <c r="F679" s="92"/>
    </row>
    <row r="680" spans="3:6" ht="14.25">
      <c r="C680" s="87"/>
      <c r="D680" s="86"/>
      <c r="E680" s="92"/>
      <c r="F680" s="92"/>
    </row>
    <row r="681" spans="3:6" ht="14.25">
      <c r="C681" s="87"/>
      <c r="D681" s="86"/>
      <c r="E681" s="92"/>
      <c r="F681" s="92"/>
    </row>
    <row r="682" spans="3:6" ht="14.25">
      <c r="C682" s="87"/>
      <c r="D682" s="86"/>
      <c r="E682" s="92"/>
      <c r="F682" s="92"/>
    </row>
    <row r="683" spans="3:6" ht="14.25">
      <c r="C683" s="87"/>
      <c r="D683" s="86"/>
      <c r="E683" s="92"/>
      <c r="F683" s="92"/>
    </row>
    <row r="684" spans="3:6" ht="14.25">
      <c r="C684" s="87"/>
      <c r="D684" s="86"/>
      <c r="E684" s="92"/>
      <c r="F684" s="92"/>
    </row>
    <row r="685" spans="3:6" ht="14.25">
      <c r="C685" s="87"/>
      <c r="D685" s="86"/>
      <c r="E685" s="92"/>
      <c r="F685" s="92"/>
    </row>
    <row r="686" spans="3:6" ht="14.25">
      <c r="C686" s="87"/>
      <c r="D686" s="86"/>
      <c r="E686" s="92"/>
      <c r="F686" s="92"/>
    </row>
    <row r="687" spans="3:6" ht="14.25">
      <c r="C687" s="87"/>
      <c r="D687" s="86"/>
      <c r="E687" s="92"/>
      <c r="F687" s="92"/>
    </row>
    <row r="688" spans="3:6" ht="14.25">
      <c r="C688" s="87"/>
      <c r="D688" s="86"/>
      <c r="E688" s="92"/>
      <c r="F688" s="92"/>
    </row>
    <row r="689" spans="3:6" ht="14.25">
      <c r="C689" s="87"/>
      <c r="D689" s="86"/>
      <c r="E689" s="92"/>
      <c r="F689" s="92"/>
    </row>
    <row r="690" spans="3:6" ht="14.25">
      <c r="C690" s="87"/>
      <c r="D690" s="86"/>
      <c r="E690" s="92"/>
      <c r="F690" s="92"/>
    </row>
    <row r="691" spans="3:6" ht="14.25">
      <c r="C691" s="87"/>
      <c r="D691" s="86"/>
      <c r="E691" s="92"/>
      <c r="F691" s="92"/>
    </row>
    <row r="692" spans="3:6" ht="14.25">
      <c r="C692" s="87"/>
      <c r="D692" s="86"/>
      <c r="E692" s="92"/>
      <c r="F692" s="92"/>
    </row>
    <row r="693" spans="3:6" ht="14.25">
      <c r="C693" s="87"/>
      <c r="D693" s="86"/>
      <c r="E693" s="92"/>
      <c r="F693" s="92"/>
    </row>
    <row r="694" spans="3:6" ht="14.25">
      <c r="C694" s="87"/>
      <c r="D694" s="86"/>
      <c r="E694" s="92"/>
      <c r="F694" s="92"/>
    </row>
    <row r="695" spans="3:6" ht="14.25">
      <c r="C695" s="87"/>
      <c r="D695" s="86"/>
      <c r="E695" s="92"/>
      <c r="F695" s="92"/>
    </row>
    <row r="696" spans="3:6" ht="14.25">
      <c r="C696" s="87"/>
      <c r="D696" s="86"/>
      <c r="E696" s="92"/>
      <c r="F696" s="92"/>
    </row>
    <row r="697" spans="3:6" ht="14.25">
      <c r="C697" s="87"/>
      <c r="D697" s="86"/>
      <c r="E697" s="92"/>
      <c r="F697" s="92"/>
    </row>
    <row r="698" spans="3:6" ht="14.25">
      <c r="C698" s="87"/>
      <c r="D698" s="86"/>
      <c r="E698" s="92"/>
      <c r="F698" s="92"/>
    </row>
    <row r="699" spans="3:6" ht="14.25">
      <c r="C699" s="87"/>
      <c r="D699" s="86"/>
      <c r="E699" s="92"/>
      <c r="F699" s="92"/>
    </row>
    <row r="700" spans="3:6" ht="14.25">
      <c r="C700" s="87"/>
      <c r="D700" s="86"/>
      <c r="E700" s="92"/>
      <c r="F700" s="92"/>
    </row>
    <row r="701" spans="3:6" ht="14.25">
      <c r="C701" s="87"/>
      <c r="D701" s="86"/>
      <c r="E701" s="92"/>
      <c r="F701" s="92"/>
    </row>
    <row r="702" spans="3:6" ht="14.25">
      <c r="C702" s="87"/>
      <c r="D702" s="86"/>
      <c r="E702" s="92"/>
      <c r="F702" s="92"/>
    </row>
    <row r="703" spans="3:6" ht="14.25">
      <c r="C703" s="87"/>
      <c r="D703" s="86"/>
      <c r="E703" s="92"/>
      <c r="F703" s="92"/>
    </row>
    <row r="704" spans="3:6" ht="14.25">
      <c r="C704" s="87"/>
      <c r="D704" s="86"/>
      <c r="E704" s="92"/>
      <c r="F704" s="92"/>
    </row>
    <row r="705" spans="3:6" ht="14.25">
      <c r="C705" s="87"/>
      <c r="D705" s="86"/>
      <c r="E705" s="92"/>
      <c r="F705" s="92"/>
    </row>
    <row r="706" spans="3:6" ht="14.25">
      <c r="C706" s="87"/>
      <c r="D706" s="86"/>
      <c r="E706" s="92"/>
      <c r="F706" s="92"/>
    </row>
    <row r="707" spans="3:6" ht="14.25">
      <c r="C707" s="87"/>
      <c r="D707" s="86"/>
      <c r="E707" s="92"/>
      <c r="F707" s="92"/>
    </row>
    <row r="708" spans="3:6" ht="14.25">
      <c r="C708" s="87"/>
      <c r="D708" s="86"/>
      <c r="E708" s="92"/>
      <c r="F708" s="92"/>
    </row>
    <row r="709" spans="3:6" ht="14.25">
      <c r="C709" s="87"/>
      <c r="D709" s="86"/>
      <c r="E709" s="92"/>
      <c r="F709" s="92"/>
    </row>
    <row r="710" spans="3:6" ht="14.25">
      <c r="C710" s="87"/>
      <c r="D710" s="86"/>
      <c r="E710" s="92"/>
      <c r="F710" s="92"/>
    </row>
    <row r="711" spans="3:6" ht="14.25">
      <c r="C711" s="87"/>
      <c r="D711" s="86"/>
      <c r="E711" s="92"/>
      <c r="F711" s="92"/>
    </row>
    <row r="712" spans="3:6" ht="14.25">
      <c r="C712" s="87"/>
      <c r="D712" s="86"/>
      <c r="E712" s="92"/>
      <c r="F712" s="92"/>
    </row>
    <row r="713" spans="3:6" ht="14.25">
      <c r="C713" s="87"/>
      <c r="D713" s="86"/>
      <c r="E713" s="92"/>
      <c r="F713" s="92"/>
    </row>
    <row r="714" spans="3:6" ht="14.25">
      <c r="C714" s="87"/>
      <c r="D714" s="86"/>
      <c r="E714" s="92"/>
      <c r="F714" s="92"/>
    </row>
    <row r="715" spans="3:6" ht="14.25">
      <c r="C715" s="87"/>
      <c r="D715" s="86"/>
      <c r="E715" s="92"/>
      <c r="F715" s="92"/>
    </row>
    <row r="716" spans="3:6" ht="14.25">
      <c r="C716" s="87"/>
      <c r="D716" s="86"/>
      <c r="E716" s="92"/>
      <c r="F716" s="92"/>
    </row>
    <row r="717" spans="3:6" ht="14.25">
      <c r="C717" s="87"/>
      <c r="D717" s="86"/>
      <c r="E717" s="92"/>
      <c r="F717" s="92"/>
    </row>
    <row r="718" spans="3:6" ht="14.25">
      <c r="C718" s="87"/>
      <c r="D718" s="86"/>
      <c r="E718" s="92"/>
      <c r="F718" s="92"/>
    </row>
    <row r="719" spans="3:6" ht="14.25">
      <c r="C719" s="87"/>
      <c r="D719" s="86"/>
      <c r="E719" s="92"/>
      <c r="F719" s="92"/>
    </row>
    <row r="720" spans="3:6" ht="14.25">
      <c r="C720" s="87"/>
      <c r="D720" s="86"/>
      <c r="E720" s="92"/>
      <c r="F720" s="92"/>
    </row>
    <row r="721" spans="3:6" ht="14.25">
      <c r="C721" s="87"/>
      <c r="D721" s="86"/>
      <c r="E721" s="92"/>
      <c r="F721" s="92"/>
    </row>
    <row r="722" spans="3:6" ht="14.25">
      <c r="C722" s="87"/>
      <c r="D722" s="86"/>
      <c r="E722" s="92"/>
      <c r="F722" s="92"/>
    </row>
    <row r="723" spans="3:6" ht="14.25">
      <c r="C723" s="87"/>
      <c r="D723" s="86"/>
      <c r="E723" s="92"/>
      <c r="F723" s="92"/>
    </row>
    <row r="724" spans="3:6" ht="14.25">
      <c r="C724" s="87"/>
      <c r="D724" s="86"/>
      <c r="E724" s="92"/>
      <c r="F724" s="92"/>
    </row>
    <row r="725" spans="3:6" ht="14.25">
      <c r="C725" s="87"/>
      <c r="D725" s="86"/>
      <c r="E725" s="92"/>
      <c r="F725" s="92"/>
    </row>
    <row r="726" spans="3:6" ht="14.25">
      <c r="C726" s="87"/>
      <c r="D726" s="86"/>
      <c r="E726" s="92"/>
      <c r="F726" s="92"/>
    </row>
    <row r="727" spans="3:6" ht="14.25">
      <c r="C727" s="87"/>
      <c r="D727" s="86"/>
      <c r="E727" s="92"/>
      <c r="F727" s="92"/>
    </row>
    <row r="728" spans="3:6" ht="14.25">
      <c r="C728" s="87"/>
      <c r="D728" s="86"/>
      <c r="E728" s="92"/>
      <c r="F728" s="92"/>
    </row>
    <row r="729" spans="3:6" ht="14.25">
      <c r="C729" s="87"/>
      <c r="D729" s="86"/>
      <c r="E729" s="92"/>
      <c r="F729" s="92"/>
    </row>
    <row r="730" spans="3:6" ht="14.25">
      <c r="C730" s="87"/>
      <c r="D730" s="86"/>
      <c r="E730" s="92"/>
      <c r="F730" s="92"/>
    </row>
    <row r="731" spans="3:6" ht="14.25">
      <c r="C731" s="87"/>
      <c r="D731" s="86"/>
      <c r="E731" s="92"/>
      <c r="F731" s="92"/>
    </row>
    <row r="732" spans="3:6" ht="14.25">
      <c r="C732" s="87"/>
      <c r="D732" s="86"/>
      <c r="E732" s="92"/>
      <c r="F732" s="92"/>
    </row>
    <row r="733" spans="3:6" ht="14.25">
      <c r="C733" s="87"/>
      <c r="D733" s="86"/>
      <c r="E733" s="92"/>
      <c r="F733" s="92"/>
    </row>
    <row r="734" spans="3:6" ht="14.25">
      <c r="C734" s="87"/>
      <c r="D734" s="86"/>
      <c r="E734" s="92"/>
      <c r="F734" s="92"/>
    </row>
    <row r="735" spans="3:6" ht="14.25">
      <c r="C735" s="87"/>
      <c r="D735" s="86"/>
      <c r="E735" s="92"/>
      <c r="F735" s="92"/>
    </row>
    <row r="736" spans="3:6" ht="14.25">
      <c r="C736" s="87"/>
      <c r="D736" s="86"/>
      <c r="E736" s="92"/>
      <c r="F736" s="92"/>
    </row>
    <row r="737" spans="3:6" ht="14.25">
      <c r="C737" s="87"/>
      <c r="D737" s="86"/>
      <c r="E737" s="92"/>
      <c r="F737" s="92"/>
    </row>
    <row r="738" spans="3:6" ht="14.25">
      <c r="C738" s="87"/>
      <c r="D738" s="86"/>
      <c r="E738" s="92"/>
      <c r="F738" s="92"/>
    </row>
    <row r="739" spans="3:6" ht="14.25">
      <c r="C739" s="87"/>
      <c r="D739" s="86"/>
      <c r="E739" s="92"/>
      <c r="F739" s="92"/>
    </row>
    <row r="740" spans="3:6" ht="14.25">
      <c r="C740" s="87"/>
      <c r="D740" s="86"/>
      <c r="E740" s="92"/>
      <c r="F740" s="92"/>
    </row>
    <row r="741" spans="3:6" ht="14.25">
      <c r="C741" s="87"/>
      <c r="D741" s="86"/>
      <c r="E741" s="92"/>
      <c r="F741" s="92"/>
    </row>
    <row r="742" spans="3:6" ht="14.25">
      <c r="C742" s="87"/>
      <c r="D742" s="86"/>
      <c r="E742" s="92"/>
      <c r="F742" s="92"/>
    </row>
    <row r="743" spans="3:6" ht="14.25">
      <c r="C743" s="87"/>
      <c r="D743" s="86"/>
      <c r="E743" s="92"/>
      <c r="F743" s="92"/>
    </row>
    <row r="744" spans="3:6" ht="14.25">
      <c r="C744" s="87"/>
      <c r="D744" s="86"/>
      <c r="E744" s="92"/>
      <c r="F744" s="92"/>
    </row>
    <row r="745" spans="3:6" ht="14.25">
      <c r="C745" s="87"/>
      <c r="D745" s="86"/>
      <c r="E745" s="92"/>
      <c r="F745" s="92"/>
    </row>
    <row r="746" spans="3:6" ht="14.25">
      <c r="C746" s="87"/>
      <c r="D746" s="86"/>
      <c r="E746" s="92"/>
      <c r="F746" s="92"/>
    </row>
    <row r="747" spans="3:6" ht="14.25">
      <c r="C747" s="87"/>
      <c r="D747" s="86"/>
      <c r="E747" s="92"/>
      <c r="F747" s="92"/>
    </row>
    <row r="748" spans="3:6" ht="14.25">
      <c r="C748" s="87"/>
      <c r="D748" s="86"/>
      <c r="E748" s="92"/>
      <c r="F748" s="92"/>
    </row>
    <row r="749" spans="3:6" ht="14.25">
      <c r="C749" s="87"/>
      <c r="D749" s="86"/>
      <c r="E749" s="92"/>
      <c r="F749" s="92"/>
    </row>
    <row r="750" spans="3:6" ht="14.25">
      <c r="C750" s="87"/>
      <c r="D750" s="86"/>
      <c r="E750" s="92"/>
      <c r="F750" s="92"/>
    </row>
    <row r="751" spans="3:6" ht="14.25">
      <c r="C751" s="87"/>
      <c r="D751" s="86"/>
      <c r="E751" s="92"/>
      <c r="F751" s="92"/>
    </row>
    <row r="752" spans="3:6" ht="14.25">
      <c r="C752" s="87"/>
      <c r="D752" s="86"/>
      <c r="E752" s="92"/>
      <c r="F752" s="92"/>
    </row>
    <row r="753" spans="3:6" ht="14.25">
      <c r="C753" s="87"/>
      <c r="D753" s="86"/>
      <c r="E753" s="92"/>
      <c r="F753" s="92"/>
    </row>
    <row r="754" spans="3:6" ht="14.25">
      <c r="C754" s="87"/>
      <c r="D754" s="86"/>
      <c r="E754" s="92"/>
      <c r="F754" s="92"/>
    </row>
    <row r="755" spans="3:6" ht="14.25">
      <c r="C755" s="87"/>
      <c r="D755" s="86"/>
      <c r="E755" s="92"/>
      <c r="F755" s="92"/>
    </row>
    <row r="756" spans="3:6" ht="14.25">
      <c r="C756" s="87"/>
      <c r="D756" s="86"/>
      <c r="E756" s="92"/>
      <c r="F756" s="92"/>
    </row>
    <row r="757" spans="3:6" ht="14.25">
      <c r="C757" s="87"/>
      <c r="D757" s="86"/>
      <c r="E757" s="92"/>
      <c r="F757" s="92"/>
    </row>
    <row r="758" spans="3:6" ht="14.25">
      <c r="C758" s="87"/>
      <c r="D758" s="86"/>
      <c r="E758" s="92"/>
      <c r="F758" s="92"/>
    </row>
    <row r="759" spans="3:6" ht="14.25">
      <c r="C759" s="87"/>
      <c r="D759" s="86"/>
      <c r="E759" s="92"/>
      <c r="F759" s="92"/>
    </row>
    <row r="760" spans="3:6" ht="14.25">
      <c r="C760" s="87"/>
      <c r="D760" s="86"/>
      <c r="E760" s="92"/>
      <c r="F760" s="92"/>
    </row>
    <row r="761" spans="3:6" ht="14.25">
      <c r="C761" s="87"/>
      <c r="D761" s="86"/>
      <c r="E761" s="92"/>
      <c r="F761" s="92"/>
    </row>
    <row r="762" spans="3:6" ht="14.25">
      <c r="C762" s="87"/>
      <c r="D762" s="86"/>
      <c r="E762" s="92"/>
      <c r="F762" s="92"/>
    </row>
    <row r="763" spans="3:6" ht="14.25">
      <c r="C763" s="87"/>
      <c r="D763" s="86"/>
      <c r="E763" s="92"/>
      <c r="F763" s="92"/>
    </row>
    <row r="764" spans="3:6" ht="14.25">
      <c r="C764" s="87"/>
      <c r="D764" s="86"/>
      <c r="E764" s="92"/>
      <c r="F764" s="92"/>
    </row>
    <row r="765" spans="3:6" ht="14.25">
      <c r="C765" s="87"/>
      <c r="D765" s="86"/>
      <c r="E765" s="92"/>
      <c r="F765" s="92"/>
    </row>
    <row r="766" spans="3:6" ht="14.25">
      <c r="C766" s="87"/>
      <c r="D766" s="86"/>
      <c r="E766" s="92"/>
      <c r="F766" s="92"/>
    </row>
    <row r="767" spans="3:6" ht="14.25">
      <c r="C767" s="87"/>
      <c r="D767" s="86"/>
      <c r="E767" s="92"/>
      <c r="F767" s="92"/>
    </row>
    <row r="768" spans="3:6" ht="14.25">
      <c r="C768" s="87"/>
      <c r="D768" s="86"/>
      <c r="E768" s="92"/>
      <c r="F768" s="92"/>
    </row>
    <row r="769" spans="3:6" ht="14.25">
      <c r="C769" s="87"/>
      <c r="D769" s="86"/>
      <c r="E769" s="92"/>
      <c r="F769" s="92"/>
    </row>
    <row r="770" spans="3:6" ht="14.25">
      <c r="C770" s="87"/>
      <c r="D770" s="86"/>
      <c r="E770" s="92"/>
      <c r="F770" s="92"/>
    </row>
    <row r="771" spans="3:6" ht="14.25">
      <c r="C771" s="87"/>
      <c r="D771" s="86"/>
      <c r="E771" s="92"/>
      <c r="F771" s="92"/>
    </row>
    <row r="772" spans="3:6" ht="14.25">
      <c r="C772" s="87"/>
      <c r="D772" s="86"/>
      <c r="E772" s="92"/>
      <c r="F772" s="92"/>
    </row>
    <row r="773" spans="3:6" ht="14.25">
      <c r="C773" s="87"/>
      <c r="D773" s="86"/>
      <c r="E773" s="92"/>
      <c r="F773" s="92"/>
    </row>
    <row r="774" spans="3:6" ht="14.25">
      <c r="C774" s="87"/>
      <c r="D774" s="86"/>
      <c r="E774" s="92"/>
      <c r="F774" s="92"/>
    </row>
    <row r="775" spans="3:6" ht="14.25">
      <c r="C775" s="87"/>
      <c r="D775" s="86"/>
      <c r="E775" s="92"/>
      <c r="F775" s="92"/>
    </row>
    <row r="776" spans="3:6" ht="14.25">
      <c r="C776" s="87"/>
      <c r="D776" s="86"/>
      <c r="E776" s="92"/>
      <c r="F776" s="92"/>
    </row>
    <row r="777" spans="3:6" ht="14.25">
      <c r="C777" s="87"/>
      <c r="D777" s="86"/>
      <c r="E777" s="92"/>
      <c r="F777" s="92"/>
    </row>
    <row r="778" spans="3:6" ht="14.25">
      <c r="C778" s="87"/>
      <c r="D778" s="86"/>
      <c r="E778" s="92"/>
      <c r="F778" s="92"/>
    </row>
    <row r="779" spans="3:6" ht="14.25">
      <c r="C779" s="87"/>
      <c r="D779" s="86"/>
      <c r="E779" s="92"/>
      <c r="F779" s="92"/>
    </row>
    <row r="780" spans="3:6" ht="14.25">
      <c r="C780" s="87"/>
      <c r="D780" s="86"/>
      <c r="E780" s="92"/>
      <c r="F780" s="92"/>
    </row>
    <row r="781" spans="3:6" ht="14.25">
      <c r="C781" s="87"/>
      <c r="D781" s="86"/>
      <c r="E781" s="92"/>
      <c r="F781" s="92"/>
    </row>
    <row r="782" spans="3:6" ht="14.25">
      <c r="C782" s="87"/>
      <c r="D782" s="86"/>
      <c r="E782" s="92"/>
      <c r="F782" s="92"/>
    </row>
    <row r="783" spans="3:6" ht="14.25">
      <c r="C783" s="87"/>
      <c r="D783" s="86"/>
      <c r="E783" s="92"/>
      <c r="F783" s="92"/>
    </row>
    <row r="784" spans="3:6" ht="14.25">
      <c r="C784" s="87"/>
      <c r="D784" s="86"/>
      <c r="E784" s="92"/>
      <c r="F784" s="92"/>
    </row>
    <row r="785" spans="3:6" ht="14.25">
      <c r="C785" s="87"/>
      <c r="D785" s="86"/>
      <c r="E785" s="92"/>
      <c r="F785" s="92"/>
    </row>
    <row r="786" spans="3:6" ht="14.25">
      <c r="C786" s="87"/>
      <c r="D786" s="86"/>
      <c r="E786" s="92"/>
      <c r="F786" s="92"/>
    </row>
    <row r="787" spans="3:6" ht="14.25">
      <c r="C787" s="87"/>
      <c r="D787" s="86"/>
      <c r="E787" s="92"/>
      <c r="F787" s="92"/>
    </row>
    <row r="788" spans="3:6" ht="14.25">
      <c r="C788" s="87"/>
      <c r="D788" s="86"/>
      <c r="E788" s="92"/>
      <c r="F788" s="92"/>
    </row>
    <row r="789" spans="3:6" ht="14.25">
      <c r="C789" s="87"/>
      <c r="D789" s="86"/>
      <c r="E789" s="92"/>
      <c r="F789" s="92"/>
    </row>
    <row r="790" spans="3:6" ht="14.25">
      <c r="C790" s="87"/>
      <c r="D790" s="86"/>
      <c r="E790" s="92"/>
      <c r="F790" s="92"/>
    </row>
    <row r="791" spans="3:6" ht="14.25">
      <c r="C791" s="87"/>
      <c r="D791" s="86"/>
      <c r="E791" s="92"/>
      <c r="F791" s="92"/>
    </row>
    <row r="792" spans="3:6" ht="14.25">
      <c r="C792" s="87"/>
      <c r="D792" s="86"/>
      <c r="E792" s="92"/>
      <c r="F792" s="92"/>
    </row>
    <row r="793" spans="3:6" ht="14.25">
      <c r="C793" s="87"/>
      <c r="D793" s="86"/>
      <c r="E793" s="92"/>
      <c r="F793" s="92"/>
    </row>
    <row r="794" spans="3:6" ht="14.25">
      <c r="C794" s="87"/>
      <c r="D794" s="86"/>
      <c r="E794" s="92"/>
      <c r="F794" s="92"/>
    </row>
    <row r="795" spans="3:6" ht="14.25">
      <c r="C795" s="87"/>
      <c r="D795" s="86"/>
      <c r="E795" s="92"/>
      <c r="F795" s="92"/>
    </row>
    <row r="796" spans="3:6" ht="14.25">
      <c r="C796" s="87"/>
      <c r="D796" s="86"/>
      <c r="E796" s="92"/>
      <c r="F796" s="92"/>
    </row>
    <row r="797" spans="3:6" ht="14.25">
      <c r="C797" s="87"/>
      <c r="D797" s="86"/>
      <c r="E797" s="92"/>
      <c r="F797" s="92"/>
    </row>
    <row r="798" spans="3:6" ht="14.25">
      <c r="C798" s="87"/>
      <c r="D798" s="86"/>
      <c r="E798" s="92"/>
      <c r="F798" s="92"/>
    </row>
    <row r="799" spans="3:6" ht="14.25">
      <c r="C799" s="87"/>
      <c r="D799" s="86"/>
      <c r="E799" s="92"/>
      <c r="F799" s="92"/>
    </row>
    <row r="800" spans="3:6" ht="14.25">
      <c r="C800" s="87"/>
      <c r="D800" s="86"/>
      <c r="E800" s="92"/>
      <c r="F800" s="92"/>
    </row>
    <row r="801" spans="3:6" ht="14.25">
      <c r="C801" s="87"/>
      <c r="D801" s="86"/>
      <c r="E801" s="92"/>
      <c r="F801" s="92"/>
    </row>
    <row r="802" spans="3:6" ht="14.25">
      <c r="C802" s="87"/>
      <c r="D802" s="86"/>
      <c r="E802" s="92"/>
      <c r="F802" s="92"/>
    </row>
    <row r="803" spans="3:6" ht="14.25">
      <c r="C803" s="87"/>
      <c r="D803" s="86"/>
      <c r="E803" s="92"/>
      <c r="F803" s="92"/>
    </row>
    <row r="804" spans="3:6" ht="14.25">
      <c r="C804" s="87"/>
      <c r="D804" s="86"/>
      <c r="E804" s="92"/>
      <c r="F804" s="92"/>
    </row>
    <row r="805" spans="3:6" ht="14.25">
      <c r="C805" s="87"/>
      <c r="D805" s="86"/>
      <c r="E805" s="92"/>
      <c r="F805" s="92"/>
    </row>
    <row r="806" spans="3:6" ht="14.25">
      <c r="C806" s="87"/>
      <c r="D806" s="86"/>
      <c r="E806" s="92"/>
      <c r="F806" s="92"/>
    </row>
    <row r="807" spans="3:6" ht="14.25">
      <c r="C807" s="87"/>
      <c r="D807" s="86"/>
      <c r="E807" s="92"/>
      <c r="F807" s="92"/>
    </row>
    <row r="808" spans="3:6" ht="14.25">
      <c r="C808" s="87"/>
      <c r="D808" s="86"/>
      <c r="E808" s="92"/>
      <c r="F808" s="92"/>
    </row>
    <row r="809" spans="3:6" ht="14.25">
      <c r="C809" s="87"/>
      <c r="D809" s="86"/>
      <c r="E809" s="92"/>
      <c r="F809" s="92"/>
    </row>
    <row r="810" spans="3:6" ht="14.25">
      <c r="C810" s="87"/>
      <c r="D810" s="86"/>
      <c r="E810" s="92"/>
      <c r="F810" s="92"/>
    </row>
    <row r="811" spans="3:6" ht="14.25">
      <c r="C811" s="87"/>
      <c r="D811" s="86"/>
      <c r="E811" s="92"/>
      <c r="F811" s="92"/>
    </row>
    <row r="812" spans="3:6" ht="14.25">
      <c r="C812" s="87"/>
      <c r="D812" s="86"/>
      <c r="E812" s="92"/>
      <c r="F812" s="92"/>
    </row>
    <row r="813" spans="3:6" ht="14.25">
      <c r="C813" s="87"/>
      <c r="D813" s="86"/>
      <c r="E813" s="92"/>
      <c r="F813" s="92"/>
    </row>
    <row r="814" spans="3:6" ht="14.25">
      <c r="C814" s="87"/>
      <c r="D814" s="86"/>
      <c r="E814" s="92"/>
      <c r="F814" s="92"/>
    </row>
    <row r="815" spans="3:6" ht="14.25">
      <c r="C815" s="87"/>
      <c r="D815" s="86"/>
      <c r="E815" s="92"/>
      <c r="F815" s="92"/>
    </row>
    <row r="816" spans="3:6" ht="14.25">
      <c r="C816" s="87"/>
      <c r="D816" s="86"/>
      <c r="E816" s="92"/>
      <c r="F816" s="92"/>
    </row>
    <row r="817" spans="3:6" ht="14.25">
      <c r="C817" s="87"/>
      <c r="D817" s="86"/>
      <c r="E817" s="92"/>
      <c r="F817" s="92"/>
    </row>
    <row r="818" spans="3:6" ht="14.25">
      <c r="C818" s="87"/>
      <c r="D818" s="86"/>
      <c r="E818" s="92"/>
      <c r="F818" s="92"/>
    </row>
    <row r="819" spans="3:6" ht="14.25">
      <c r="C819" s="87"/>
      <c r="D819" s="86"/>
      <c r="E819" s="92"/>
      <c r="F819" s="92"/>
    </row>
    <row r="820" spans="3:6" ht="14.25">
      <c r="C820" s="87"/>
      <c r="D820" s="86"/>
      <c r="E820" s="92"/>
      <c r="F820" s="92"/>
    </row>
    <row r="821" spans="3:6" ht="14.25">
      <c r="C821" s="87"/>
      <c r="D821" s="86"/>
      <c r="E821" s="92"/>
      <c r="F821" s="92"/>
    </row>
    <row r="822" spans="3:6" ht="14.25">
      <c r="C822" s="87"/>
      <c r="D822" s="86"/>
      <c r="E822" s="92"/>
      <c r="F822" s="92"/>
    </row>
    <row r="823" spans="3:6" ht="14.25">
      <c r="C823" s="87"/>
      <c r="D823" s="86"/>
      <c r="E823" s="92"/>
      <c r="F823" s="92"/>
    </row>
    <row r="824" spans="3:6" ht="14.25">
      <c r="C824" s="87"/>
      <c r="D824" s="86"/>
      <c r="E824" s="92"/>
      <c r="F824" s="92"/>
    </row>
    <row r="825" spans="3:6" ht="14.25">
      <c r="C825" s="87"/>
      <c r="D825" s="86"/>
      <c r="E825" s="92"/>
      <c r="F825" s="92"/>
    </row>
    <row r="826" spans="3:6" ht="14.25">
      <c r="C826" s="87"/>
      <c r="D826" s="86"/>
      <c r="E826" s="92"/>
      <c r="F826" s="92"/>
    </row>
    <row r="827" spans="3:6" ht="14.25">
      <c r="C827" s="87"/>
      <c r="D827" s="86"/>
      <c r="E827" s="92"/>
      <c r="F827" s="92"/>
    </row>
    <row r="828" spans="3:6" ht="14.25">
      <c r="C828" s="87"/>
      <c r="D828" s="86"/>
      <c r="E828" s="92"/>
      <c r="F828" s="92"/>
    </row>
    <row r="829" spans="3:6" ht="14.25">
      <c r="C829" s="87"/>
      <c r="D829" s="86"/>
      <c r="E829" s="92"/>
      <c r="F829" s="92"/>
    </row>
    <row r="830" spans="3:6" ht="14.25">
      <c r="C830" s="87"/>
      <c r="D830" s="86"/>
      <c r="E830" s="92"/>
      <c r="F830" s="92"/>
    </row>
    <row r="831" spans="3:6" ht="14.25">
      <c r="C831" s="87"/>
      <c r="D831" s="86"/>
      <c r="E831" s="92"/>
      <c r="F831" s="92"/>
    </row>
    <row r="832" spans="3:6" ht="14.25">
      <c r="C832" s="87"/>
      <c r="D832" s="86"/>
      <c r="E832" s="92"/>
      <c r="F832" s="92"/>
    </row>
    <row r="833" spans="3:6" ht="14.25">
      <c r="C833" s="87"/>
      <c r="D833" s="86"/>
      <c r="E833" s="92"/>
      <c r="F833" s="92"/>
    </row>
    <row r="834" spans="3:6" ht="14.25">
      <c r="C834" s="87"/>
      <c r="D834" s="86"/>
      <c r="E834" s="92"/>
      <c r="F834" s="92"/>
    </row>
    <row r="835" spans="3:6" ht="14.25">
      <c r="C835" s="87"/>
      <c r="D835" s="86"/>
      <c r="E835" s="92"/>
      <c r="F835" s="92"/>
    </row>
    <row r="836" spans="3:6" ht="14.25">
      <c r="C836" s="87"/>
      <c r="D836" s="86"/>
      <c r="E836" s="92"/>
      <c r="F836" s="92"/>
    </row>
    <row r="837" spans="3:6" ht="14.25">
      <c r="C837" s="87"/>
      <c r="D837" s="86"/>
      <c r="E837" s="92"/>
      <c r="F837" s="92"/>
    </row>
    <row r="838" spans="3:6" ht="14.25">
      <c r="C838" s="87"/>
      <c r="D838" s="86"/>
      <c r="E838" s="92"/>
      <c r="F838" s="92"/>
    </row>
    <row r="839" spans="3:6" ht="14.25">
      <c r="C839" s="87"/>
      <c r="D839" s="86"/>
      <c r="E839" s="92"/>
      <c r="F839" s="92"/>
    </row>
    <row r="840" spans="3:6" ht="14.25">
      <c r="C840" s="87"/>
      <c r="D840" s="86"/>
      <c r="E840" s="92"/>
      <c r="F840" s="92"/>
    </row>
    <row r="841" spans="3:6" ht="14.25">
      <c r="C841" s="87"/>
      <c r="D841" s="86"/>
      <c r="E841" s="92"/>
      <c r="F841" s="92"/>
    </row>
    <row r="842" spans="3:6" ht="14.25">
      <c r="C842" s="87"/>
      <c r="D842" s="86"/>
      <c r="E842" s="92"/>
      <c r="F842" s="92"/>
    </row>
    <row r="843" spans="3:6" ht="14.25">
      <c r="C843" s="87"/>
      <c r="D843" s="86"/>
      <c r="E843" s="92"/>
      <c r="F843" s="92"/>
    </row>
    <row r="844" spans="3:6" ht="14.25">
      <c r="C844" s="87"/>
      <c r="D844" s="86"/>
      <c r="E844" s="92"/>
      <c r="F844" s="92"/>
    </row>
    <row r="845" spans="3:6" ht="14.25">
      <c r="C845" s="87"/>
      <c r="D845" s="86"/>
      <c r="E845" s="92"/>
      <c r="F845" s="92"/>
    </row>
    <row r="846" spans="3:6" ht="14.25">
      <c r="C846" s="87"/>
      <c r="D846" s="86"/>
      <c r="E846" s="92"/>
      <c r="F846" s="92"/>
    </row>
    <row r="847" spans="3:6" ht="14.25">
      <c r="C847" s="87"/>
      <c r="D847" s="86"/>
      <c r="E847" s="92"/>
      <c r="F847" s="92"/>
    </row>
    <row r="848" spans="3:6" ht="14.25">
      <c r="C848" s="87"/>
      <c r="D848" s="86"/>
      <c r="E848" s="92"/>
      <c r="F848" s="92"/>
    </row>
    <row r="849" spans="3:6" ht="14.25">
      <c r="C849" s="87"/>
      <c r="D849" s="86"/>
      <c r="E849" s="92"/>
      <c r="F849" s="92"/>
    </row>
    <row r="850" spans="3:6" ht="14.25">
      <c r="C850" s="87"/>
      <c r="D850" s="86"/>
      <c r="E850" s="92"/>
      <c r="F850" s="92"/>
    </row>
    <row r="851" spans="3:6" ht="14.25">
      <c r="C851" s="87"/>
      <c r="D851" s="86"/>
      <c r="E851" s="92"/>
      <c r="F851" s="92"/>
    </row>
    <row r="852" spans="3:6" ht="14.25">
      <c r="C852" s="87"/>
      <c r="D852" s="86"/>
      <c r="E852" s="92"/>
      <c r="F852" s="92"/>
    </row>
    <row r="853" spans="3:6" ht="14.25">
      <c r="C853" s="87"/>
      <c r="D853" s="86"/>
      <c r="E853" s="92"/>
      <c r="F853" s="92"/>
    </row>
    <row r="854" spans="3:6" ht="14.25">
      <c r="C854" s="87"/>
      <c r="D854" s="86"/>
      <c r="E854" s="92"/>
      <c r="F854" s="92"/>
    </row>
    <row r="855" spans="3:6" ht="14.25">
      <c r="C855" s="87"/>
      <c r="D855" s="86"/>
      <c r="E855" s="92"/>
      <c r="F855" s="92"/>
    </row>
    <row r="856" spans="3:6" ht="14.25">
      <c r="C856" s="87"/>
      <c r="D856" s="86"/>
      <c r="E856" s="92"/>
      <c r="F856" s="92"/>
    </row>
    <row r="857" spans="3:6" ht="14.25">
      <c r="C857" s="87"/>
      <c r="D857" s="86"/>
      <c r="E857" s="92"/>
      <c r="F857" s="92"/>
    </row>
    <row r="858" spans="3:6" ht="14.25">
      <c r="C858" s="87"/>
      <c r="D858" s="86"/>
      <c r="E858" s="92"/>
      <c r="F858" s="92"/>
    </row>
    <row r="859" spans="3:6" ht="14.25">
      <c r="C859" s="87"/>
      <c r="D859" s="86"/>
      <c r="E859" s="92"/>
      <c r="F859" s="92"/>
    </row>
    <row r="860" spans="3:6" ht="14.25">
      <c r="C860" s="87"/>
      <c r="D860" s="86"/>
      <c r="E860" s="92"/>
      <c r="F860" s="92"/>
    </row>
    <row r="861" spans="3:6" ht="14.25">
      <c r="C861" s="87"/>
      <c r="D861" s="86"/>
      <c r="E861" s="92"/>
      <c r="F861" s="92"/>
    </row>
    <row r="862" spans="3:6" ht="14.25">
      <c r="C862" s="87"/>
      <c r="D862" s="86"/>
      <c r="E862" s="92"/>
      <c r="F862" s="92"/>
    </row>
    <row r="863" spans="3:6" ht="14.25">
      <c r="C863" s="87"/>
      <c r="D863" s="86"/>
      <c r="E863" s="92"/>
      <c r="F863" s="92"/>
    </row>
    <row r="864" spans="3:6" ht="14.25">
      <c r="C864" s="87"/>
      <c r="D864" s="86"/>
      <c r="E864" s="92"/>
      <c r="F864" s="92"/>
    </row>
    <row r="865" spans="3:6" ht="14.25">
      <c r="C865" s="87"/>
      <c r="D865" s="86"/>
      <c r="E865" s="92"/>
      <c r="F865" s="92"/>
    </row>
    <row r="866" spans="3:6" ht="14.25">
      <c r="C866" s="87"/>
      <c r="D866" s="86"/>
      <c r="E866" s="92"/>
      <c r="F866" s="92"/>
    </row>
    <row r="867" spans="3:6" ht="14.25">
      <c r="C867" s="87"/>
      <c r="D867" s="86"/>
      <c r="E867" s="92"/>
      <c r="F867" s="92"/>
    </row>
    <row r="868" spans="3:6" ht="14.25">
      <c r="C868" s="87"/>
      <c r="D868" s="86"/>
      <c r="E868" s="92"/>
      <c r="F868" s="92"/>
    </row>
    <row r="869" spans="3:6" ht="14.25">
      <c r="C869" s="87"/>
      <c r="D869" s="86"/>
      <c r="E869" s="92"/>
      <c r="F869" s="92"/>
    </row>
    <row r="870" spans="3:6" ht="14.25">
      <c r="C870" s="87"/>
      <c r="D870" s="86"/>
      <c r="E870" s="92"/>
      <c r="F870" s="92"/>
    </row>
    <row r="871" spans="3:6" ht="14.25">
      <c r="C871" s="87"/>
      <c r="D871" s="86"/>
      <c r="E871" s="92"/>
      <c r="F871" s="92"/>
    </row>
    <row r="872" spans="3:6" ht="14.25">
      <c r="C872" s="87"/>
      <c r="D872" s="86"/>
      <c r="E872" s="92"/>
      <c r="F872" s="92"/>
    </row>
    <row r="873" spans="3:6" ht="14.25">
      <c r="C873" s="87"/>
      <c r="D873" s="86"/>
      <c r="E873" s="92"/>
      <c r="F873" s="92"/>
    </row>
    <row r="874" spans="3:6" ht="14.25">
      <c r="C874" s="87"/>
      <c r="D874" s="86"/>
      <c r="E874" s="92"/>
      <c r="F874" s="92"/>
    </row>
    <row r="875" spans="3:6" ht="14.25">
      <c r="C875" s="87"/>
      <c r="D875" s="86"/>
      <c r="E875" s="92"/>
      <c r="F875" s="92"/>
    </row>
    <row r="876" spans="3:6" ht="14.25">
      <c r="C876" s="87"/>
      <c r="D876" s="86"/>
      <c r="E876" s="92"/>
      <c r="F876" s="92"/>
    </row>
    <row r="877" spans="3:6" ht="14.25">
      <c r="C877" s="87"/>
      <c r="D877" s="86"/>
      <c r="E877" s="92"/>
      <c r="F877" s="92"/>
    </row>
    <row r="878" spans="3:6" ht="14.25">
      <c r="C878" s="87"/>
      <c r="D878" s="86"/>
      <c r="E878" s="92"/>
      <c r="F878" s="92"/>
    </row>
    <row r="879" spans="3:6" ht="14.25">
      <c r="C879" s="87"/>
      <c r="D879" s="86"/>
      <c r="E879" s="92"/>
      <c r="F879" s="92"/>
    </row>
    <row r="880" spans="3:6" ht="14.25">
      <c r="C880" s="87"/>
      <c r="D880" s="86"/>
      <c r="E880" s="92"/>
      <c r="F880" s="92"/>
    </row>
    <row r="881" spans="3:6" ht="14.25">
      <c r="C881" s="87"/>
      <c r="D881" s="86"/>
      <c r="E881" s="92"/>
      <c r="F881" s="92"/>
    </row>
    <row r="882" spans="3:6" ht="14.25">
      <c r="C882" s="87"/>
      <c r="D882" s="86"/>
      <c r="E882" s="92"/>
      <c r="F882" s="92"/>
    </row>
    <row r="883" spans="3:6" ht="14.25">
      <c r="C883" s="87"/>
      <c r="D883" s="86"/>
      <c r="E883" s="92"/>
      <c r="F883" s="92"/>
    </row>
    <row r="884" spans="3:6" ht="14.25">
      <c r="C884" s="87"/>
      <c r="D884" s="86"/>
      <c r="E884" s="92"/>
      <c r="F884" s="92"/>
    </row>
    <row r="885" spans="3:6" ht="14.25">
      <c r="C885" s="87"/>
      <c r="D885" s="86"/>
      <c r="E885" s="92"/>
      <c r="F885" s="92"/>
    </row>
    <row r="886" spans="3:6" ht="14.25">
      <c r="C886" s="87"/>
      <c r="D886" s="86"/>
      <c r="E886" s="92"/>
      <c r="F886" s="92"/>
    </row>
    <row r="887" spans="3:6" ht="14.25">
      <c r="C887" s="87"/>
      <c r="D887" s="86"/>
      <c r="E887" s="92"/>
      <c r="F887" s="92"/>
    </row>
    <row r="888" spans="3:6" ht="14.25">
      <c r="C888" s="87"/>
      <c r="D888" s="86"/>
      <c r="E888" s="92"/>
      <c r="F888" s="92"/>
    </row>
    <row r="889" spans="3:6" ht="14.25">
      <c r="C889" s="87"/>
      <c r="D889" s="86"/>
      <c r="E889" s="92"/>
      <c r="F889" s="92"/>
    </row>
    <row r="890" spans="3:6" ht="14.25">
      <c r="C890" s="87"/>
      <c r="D890" s="86"/>
      <c r="E890" s="92"/>
      <c r="F890" s="92"/>
    </row>
    <row r="891" spans="3:6" ht="14.25">
      <c r="C891" s="87"/>
      <c r="D891" s="86"/>
      <c r="E891" s="92"/>
      <c r="F891" s="92"/>
    </row>
    <row r="892" spans="3:6" ht="14.25">
      <c r="C892" s="87"/>
      <c r="D892" s="86"/>
      <c r="E892" s="92"/>
      <c r="F892" s="92"/>
    </row>
    <row r="893" spans="3:6" ht="14.25">
      <c r="C893" s="87"/>
      <c r="D893" s="86"/>
      <c r="E893" s="92"/>
      <c r="F893" s="92"/>
    </row>
    <row r="894" spans="3:6" ht="14.25">
      <c r="C894" s="87"/>
      <c r="D894" s="86"/>
      <c r="E894" s="92"/>
      <c r="F894" s="92"/>
    </row>
    <row r="895" spans="3:6" ht="14.25">
      <c r="C895" s="87"/>
      <c r="D895" s="86"/>
      <c r="E895" s="92"/>
      <c r="F895" s="92"/>
    </row>
    <row r="896" spans="3:6" ht="14.25">
      <c r="C896" s="87"/>
      <c r="D896" s="86"/>
      <c r="E896" s="92"/>
      <c r="F896" s="92"/>
    </row>
    <row r="897" spans="3:6" ht="14.25">
      <c r="C897" s="87"/>
      <c r="D897" s="86"/>
      <c r="E897" s="92"/>
      <c r="F897" s="92"/>
    </row>
    <row r="898" spans="3:6" ht="14.25">
      <c r="C898" s="87"/>
      <c r="D898" s="86"/>
      <c r="E898" s="92"/>
      <c r="F898" s="92"/>
    </row>
    <row r="899" spans="3:6" ht="14.25">
      <c r="C899" s="87"/>
      <c r="D899" s="86"/>
      <c r="E899" s="92"/>
      <c r="F899" s="92"/>
    </row>
    <row r="900" spans="3:6" ht="14.25">
      <c r="C900" s="87"/>
      <c r="D900" s="86"/>
      <c r="E900" s="92"/>
      <c r="F900" s="92"/>
    </row>
    <row r="901" spans="3:6" ht="14.25">
      <c r="C901" s="87"/>
      <c r="D901" s="86"/>
      <c r="E901" s="92"/>
      <c r="F901" s="92"/>
    </row>
    <row r="902" spans="3:6" ht="14.25">
      <c r="C902" s="87"/>
      <c r="D902" s="86"/>
      <c r="E902" s="92"/>
      <c r="F902" s="92"/>
    </row>
    <row r="903" spans="3:6" ht="14.25">
      <c r="C903" s="87"/>
      <c r="D903" s="86"/>
      <c r="E903" s="92"/>
      <c r="F903" s="92"/>
    </row>
    <row r="904" spans="3:6" ht="14.25">
      <c r="C904" s="87"/>
      <c r="D904" s="86"/>
      <c r="E904" s="92"/>
      <c r="F904" s="92"/>
    </row>
    <row r="905" spans="3:6" ht="14.25">
      <c r="C905" s="87"/>
      <c r="D905" s="86"/>
      <c r="E905" s="92"/>
      <c r="F905" s="92"/>
    </row>
    <row r="906" spans="3:6" ht="14.25">
      <c r="C906" s="87"/>
      <c r="D906" s="86"/>
      <c r="E906" s="92"/>
      <c r="F906" s="92"/>
    </row>
    <row r="907" spans="3:6" ht="14.25">
      <c r="C907" s="87"/>
      <c r="D907" s="86"/>
      <c r="E907" s="92"/>
      <c r="F907" s="92"/>
    </row>
    <row r="908" spans="3:6" ht="14.25">
      <c r="C908" s="87"/>
      <c r="D908" s="86"/>
      <c r="E908" s="92"/>
      <c r="F908" s="92"/>
    </row>
    <row r="909" spans="3:6" ht="14.25">
      <c r="C909" s="87"/>
      <c r="D909" s="86"/>
      <c r="E909" s="92"/>
      <c r="F909" s="92"/>
    </row>
    <row r="910" spans="3:6" ht="14.25">
      <c r="C910" s="87"/>
      <c r="D910" s="86"/>
      <c r="E910" s="92"/>
      <c r="F910" s="92"/>
    </row>
    <row r="911" spans="3:6" ht="14.25">
      <c r="C911" s="87"/>
      <c r="D911" s="86"/>
      <c r="E911" s="92"/>
      <c r="F911" s="92"/>
    </row>
    <row r="912" spans="3:6" ht="14.25">
      <c r="C912" s="87"/>
      <c r="D912" s="86"/>
      <c r="E912" s="92"/>
      <c r="F912" s="92"/>
    </row>
  </sheetData>
  <sheetProtection/>
  <mergeCells count="31">
    <mergeCell ref="D149:D151"/>
    <mergeCell ref="D105:D107"/>
    <mergeCell ref="D112:D114"/>
    <mergeCell ref="D121:D123"/>
    <mergeCell ref="D134:D136"/>
    <mergeCell ref="D139:D141"/>
    <mergeCell ref="D144:D146"/>
    <mergeCell ref="G131:G133"/>
    <mergeCell ref="D5:D6"/>
    <mergeCell ref="D53:D54"/>
    <mergeCell ref="D89:D91"/>
    <mergeCell ref="D96:D98"/>
    <mergeCell ref="D99:D100"/>
    <mergeCell ref="D102:D103"/>
    <mergeCell ref="A1:F1"/>
    <mergeCell ref="A2:F2"/>
    <mergeCell ref="E5:E6"/>
    <mergeCell ref="B5:B6"/>
    <mergeCell ref="N5:N6"/>
    <mergeCell ref="O5:O6"/>
    <mergeCell ref="A3:F3"/>
    <mergeCell ref="D160:F160"/>
    <mergeCell ref="D163:F163"/>
    <mergeCell ref="P5:P6"/>
    <mergeCell ref="Q5:Q6"/>
    <mergeCell ref="C5:C6"/>
    <mergeCell ref="A5:A6"/>
    <mergeCell ref="A131:A133"/>
    <mergeCell ref="B131:B133"/>
    <mergeCell ref="E131:E133"/>
    <mergeCell ref="F131:F133"/>
  </mergeCells>
  <printOptions horizontalCentered="1"/>
  <pageMargins left="0.5118110236220472" right="0.15748031496062992" top="0.3937007874015748" bottom="0.35433070866141736" header="0.15748031496062992" footer="0.15748031496062992"/>
  <pageSetup horizontalDpi="600" verticalDpi="600" orientation="portrait" scale="53" r:id="rId2"/>
  <rowBreaks count="5" manualBreakCount="5">
    <brk id="37" max="7" man="1"/>
    <brk id="61" max="7" man="1"/>
    <brk id="83" max="7" man="1"/>
    <brk id="114" max="7" man="1"/>
    <brk id="142" max="7" man="1"/>
  </rowBreaks>
  <colBreaks count="1" manualBreakCount="1">
    <brk id="17" max="16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30"/>
  <sheetViews>
    <sheetView view="pageBreakPreview" zoomScale="145" zoomScaleSheetLayoutView="145" zoomScalePageLayoutView="0" workbookViewId="0" topLeftCell="A1">
      <selection activeCell="A8" sqref="A8"/>
    </sheetView>
  </sheetViews>
  <sheetFormatPr defaultColWidth="9.140625" defaultRowHeight="12.75"/>
  <cols>
    <col min="1" max="1" width="8.140625" style="99" customWidth="1"/>
    <col min="2" max="2" width="6.00390625" style="109" customWidth="1"/>
    <col min="3" max="3" width="5.421875" style="110" customWidth="1"/>
    <col min="4" max="4" width="5.28125" style="111" customWidth="1"/>
    <col min="5" max="5" width="42.140625" style="108" customWidth="1"/>
    <col min="6" max="6" width="47.57421875" style="100" hidden="1" customWidth="1"/>
    <col min="7" max="7" width="15.57421875" style="98" customWidth="1"/>
    <col min="8" max="8" width="13.8515625" style="98" customWidth="1"/>
    <col min="9" max="9" width="14.00390625" style="98" customWidth="1"/>
    <col min="10" max="10" width="0.13671875" style="106" customWidth="1"/>
    <col min="11" max="13" width="13.7109375" style="106" hidden="1" customWidth="1"/>
    <col min="14" max="16384" width="9.140625" style="98" customWidth="1"/>
  </cols>
  <sheetData>
    <row r="1" spans="1:13" ht="81.75" customHeight="1">
      <c r="A1" s="619"/>
      <c r="B1" s="619"/>
      <c r="C1" s="619"/>
      <c r="D1" s="619"/>
      <c r="E1" s="619"/>
      <c r="F1" s="619"/>
      <c r="G1" s="619"/>
      <c r="H1" s="619"/>
      <c r="I1" s="621" t="s">
        <v>1100</v>
      </c>
      <c r="J1" s="97"/>
      <c r="K1" s="97"/>
      <c r="L1" s="97"/>
      <c r="M1" s="97"/>
    </row>
    <row r="2" spans="1:13" ht="12.75" customHeight="1">
      <c r="A2" s="768" t="s">
        <v>1048</v>
      </c>
      <c r="B2" s="768"/>
      <c r="C2" s="768"/>
      <c r="D2" s="768"/>
      <c r="E2" s="768"/>
      <c r="F2" s="768"/>
      <c r="G2" s="768"/>
      <c r="H2" s="768"/>
      <c r="I2" s="768"/>
      <c r="J2" s="422"/>
      <c r="K2" s="422"/>
      <c r="L2" s="422"/>
      <c r="M2" s="422"/>
    </row>
    <row r="3" spans="1:13" ht="15.75">
      <c r="A3" s="775" t="s">
        <v>1047</v>
      </c>
      <c r="B3" s="775"/>
      <c r="C3" s="775"/>
      <c r="D3" s="775"/>
      <c r="E3" s="775"/>
      <c r="F3" s="775"/>
      <c r="G3" s="775"/>
      <c r="H3" s="775"/>
      <c r="I3" s="775"/>
      <c r="J3" s="422"/>
      <c r="K3" s="422"/>
      <c r="L3" s="422"/>
      <c r="M3" s="422"/>
    </row>
    <row r="4" spans="1:13" ht="16.5" thickBot="1">
      <c r="A4" s="264"/>
      <c r="B4" s="423"/>
      <c r="C4" s="424"/>
      <c r="D4" s="424"/>
      <c r="E4" s="425"/>
      <c r="F4" s="426"/>
      <c r="G4" s="264"/>
      <c r="H4" s="769" t="s">
        <v>370</v>
      </c>
      <c r="I4" s="769"/>
      <c r="J4" s="422"/>
      <c r="K4" s="422"/>
      <c r="L4" s="422"/>
      <c r="M4" s="422"/>
    </row>
    <row r="5" spans="1:13" s="101" customFormat="1" ht="15.75" customHeight="1">
      <c r="A5" s="758" t="s">
        <v>368</v>
      </c>
      <c r="B5" s="773" t="s">
        <v>907</v>
      </c>
      <c r="C5" s="778" t="s">
        <v>604</v>
      </c>
      <c r="D5" s="778" t="s">
        <v>605</v>
      </c>
      <c r="E5" s="770" t="s">
        <v>369</v>
      </c>
      <c r="F5" s="771" t="s">
        <v>603</v>
      </c>
      <c r="G5" s="758" t="s">
        <v>371</v>
      </c>
      <c r="H5" s="781" t="s">
        <v>475</v>
      </c>
      <c r="I5" s="781"/>
      <c r="J5" s="779" t="s">
        <v>198</v>
      </c>
      <c r="K5" s="776" t="s">
        <v>199</v>
      </c>
      <c r="L5" s="776" t="s">
        <v>200</v>
      </c>
      <c r="M5" s="776" t="s">
        <v>201</v>
      </c>
    </row>
    <row r="6" spans="1:13" s="102" customFormat="1" ht="42" customHeight="1" thickBot="1">
      <c r="A6" s="758"/>
      <c r="B6" s="774"/>
      <c r="C6" s="774"/>
      <c r="D6" s="774"/>
      <c r="E6" s="770"/>
      <c r="F6" s="771"/>
      <c r="G6" s="772"/>
      <c r="H6" s="475" t="s">
        <v>595</v>
      </c>
      <c r="I6" s="475" t="s">
        <v>596</v>
      </c>
      <c r="J6" s="780"/>
      <c r="K6" s="777"/>
      <c r="L6" s="777"/>
      <c r="M6" s="777"/>
    </row>
    <row r="7" spans="1:13" s="102" customFormat="1" ht="16.5" thickBot="1">
      <c r="A7" s="479">
        <v>1</v>
      </c>
      <c r="B7" s="479">
        <v>2</v>
      </c>
      <c r="C7" s="479">
        <v>3</v>
      </c>
      <c r="D7" s="479">
        <v>4</v>
      </c>
      <c r="E7" s="494">
        <v>5</v>
      </c>
      <c r="F7" s="479"/>
      <c r="G7" s="479">
        <v>6</v>
      </c>
      <c r="H7" s="479">
        <v>7</v>
      </c>
      <c r="I7" s="479">
        <v>8</v>
      </c>
      <c r="J7" s="189">
        <v>9</v>
      </c>
      <c r="K7" s="188">
        <v>10</v>
      </c>
      <c r="L7" s="188">
        <v>11</v>
      </c>
      <c r="M7" s="188">
        <v>12</v>
      </c>
    </row>
    <row r="8" spans="1:13" s="104" customFormat="1" ht="70.5" customHeight="1">
      <c r="A8" s="475">
        <v>2000</v>
      </c>
      <c r="B8" s="480" t="s">
        <v>606</v>
      </c>
      <c r="C8" s="481" t="s">
        <v>607</v>
      </c>
      <c r="D8" s="481" t="s">
        <v>607</v>
      </c>
      <c r="E8" s="492" t="s">
        <v>908</v>
      </c>
      <c r="F8" s="476"/>
      <c r="G8" s="482">
        <f>H8+I8</f>
        <v>3073232.9999999995</v>
      </c>
      <c r="H8" s="428">
        <f>H9+H45+H63+H89+H142+H162+H182+H211+H241+H272</f>
        <v>2840149.6999999997</v>
      </c>
      <c r="I8" s="428">
        <f>I9+I45+I63+I89+I142+I162+I182+I211+I241+I272</f>
        <v>233083.3</v>
      </c>
      <c r="J8" s="427"/>
      <c r="K8" s="428"/>
      <c r="L8" s="428"/>
      <c r="M8" s="428"/>
    </row>
    <row r="9" spans="1:13" s="105" customFormat="1" ht="58.5" customHeight="1">
      <c r="A9" s="213">
        <v>2100</v>
      </c>
      <c r="B9" s="209" t="s">
        <v>418</v>
      </c>
      <c r="C9" s="209" t="s">
        <v>352</v>
      </c>
      <c r="D9" s="209" t="s">
        <v>352</v>
      </c>
      <c r="E9" s="492" t="s">
        <v>909</v>
      </c>
      <c r="F9" s="483" t="s">
        <v>608</v>
      </c>
      <c r="G9" s="482">
        <f>H9+I9</f>
        <v>1092614.6</v>
      </c>
      <c r="H9" s="428">
        <f>H11+H16+H20+H25+H28+H31+H34+H37</f>
        <v>847614.6</v>
      </c>
      <c r="I9" s="428">
        <f>I11+I16+I20+I25+I28+I31+I34+I37</f>
        <v>245000</v>
      </c>
      <c r="J9" s="427"/>
      <c r="K9" s="428"/>
      <c r="L9" s="428"/>
      <c r="M9" s="428"/>
    </row>
    <row r="10" spans="1:13" ht="15" customHeight="1">
      <c r="A10" s="204"/>
      <c r="B10" s="209"/>
      <c r="C10" s="209"/>
      <c r="D10" s="209"/>
      <c r="E10" s="495" t="s">
        <v>285</v>
      </c>
      <c r="F10" s="485"/>
      <c r="G10" s="430"/>
      <c r="H10" s="430"/>
      <c r="I10" s="430"/>
      <c r="J10" s="429"/>
      <c r="K10" s="430"/>
      <c r="L10" s="430"/>
      <c r="M10" s="430"/>
    </row>
    <row r="11" spans="1:13" s="153" customFormat="1" ht="58.5" customHeight="1">
      <c r="A11" s="204">
        <v>2110</v>
      </c>
      <c r="B11" s="209" t="s">
        <v>418</v>
      </c>
      <c r="C11" s="209" t="s">
        <v>353</v>
      </c>
      <c r="D11" s="209" t="s">
        <v>352</v>
      </c>
      <c r="E11" s="493" t="s">
        <v>166</v>
      </c>
      <c r="F11" s="486" t="s">
        <v>609</v>
      </c>
      <c r="G11" s="482">
        <f>H11+I11</f>
        <v>1036619</v>
      </c>
      <c r="H11" s="428">
        <f>H13+H14+H15</f>
        <v>826619</v>
      </c>
      <c r="I11" s="428">
        <f>I13+I14+I15</f>
        <v>210000</v>
      </c>
      <c r="J11" s="427"/>
      <c r="K11" s="428"/>
      <c r="L11" s="428"/>
      <c r="M11" s="428"/>
    </row>
    <row r="12" spans="1:13" s="153" customFormat="1" ht="21" customHeight="1">
      <c r="A12" s="204"/>
      <c r="B12" s="209"/>
      <c r="C12" s="209"/>
      <c r="D12" s="209"/>
      <c r="E12" s="495" t="s">
        <v>286</v>
      </c>
      <c r="F12" s="486"/>
      <c r="G12" s="432"/>
      <c r="H12" s="432"/>
      <c r="I12" s="432"/>
      <c r="J12" s="431"/>
      <c r="K12" s="432"/>
      <c r="L12" s="432"/>
      <c r="M12" s="432"/>
    </row>
    <row r="13" spans="1:13" ht="28.5">
      <c r="A13" s="204">
        <v>2111</v>
      </c>
      <c r="B13" s="209" t="s">
        <v>418</v>
      </c>
      <c r="C13" s="209" t="s">
        <v>353</v>
      </c>
      <c r="D13" s="209" t="s">
        <v>353</v>
      </c>
      <c r="E13" s="495" t="s">
        <v>167</v>
      </c>
      <c r="F13" s="485" t="s">
        <v>610</v>
      </c>
      <c r="G13" s="482">
        <f>H13+I13</f>
        <v>1036619</v>
      </c>
      <c r="H13" s="428">
        <v>826619</v>
      </c>
      <c r="I13" s="428">
        <v>210000</v>
      </c>
      <c r="J13" s="427"/>
      <c r="K13" s="428"/>
      <c r="L13" s="428"/>
      <c r="M13" s="428"/>
    </row>
    <row r="14" spans="1:13" ht="28.5">
      <c r="A14" s="204">
        <v>2112</v>
      </c>
      <c r="B14" s="209" t="s">
        <v>418</v>
      </c>
      <c r="C14" s="209" t="s">
        <v>353</v>
      </c>
      <c r="D14" s="209" t="s">
        <v>354</v>
      </c>
      <c r="E14" s="495" t="s">
        <v>611</v>
      </c>
      <c r="F14" s="485" t="s">
        <v>612</v>
      </c>
      <c r="G14" s="482"/>
      <c r="H14" s="428"/>
      <c r="I14" s="428"/>
      <c r="J14" s="429"/>
      <c r="K14" s="430"/>
      <c r="L14" s="430"/>
      <c r="M14" s="430"/>
    </row>
    <row r="15" spans="1:13" ht="15.75">
      <c r="A15" s="204">
        <v>2113</v>
      </c>
      <c r="B15" s="209" t="s">
        <v>418</v>
      </c>
      <c r="C15" s="209" t="s">
        <v>353</v>
      </c>
      <c r="D15" s="209" t="s">
        <v>220</v>
      </c>
      <c r="E15" s="495" t="s">
        <v>615</v>
      </c>
      <c r="F15" s="485" t="s">
        <v>616</v>
      </c>
      <c r="G15" s="482"/>
      <c r="H15" s="428"/>
      <c r="I15" s="428"/>
      <c r="J15" s="429"/>
      <c r="K15" s="430"/>
      <c r="L15" s="430"/>
      <c r="M15" s="430"/>
    </row>
    <row r="16" spans="1:13" ht="15.75">
      <c r="A16" s="204">
        <v>2120</v>
      </c>
      <c r="B16" s="209" t="s">
        <v>418</v>
      </c>
      <c r="C16" s="209" t="s">
        <v>354</v>
      </c>
      <c r="D16" s="209" t="s">
        <v>352</v>
      </c>
      <c r="E16" s="493" t="s">
        <v>617</v>
      </c>
      <c r="F16" s="487" t="s">
        <v>618</v>
      </c>
      <c r="G16" s="482"/>
      <c r="H16" s="428"/>
      <c r="I16" s="428"/>
      <c r="J16" s="429"/>
      <c r="K16" s="430"/>
      <c r="L16" s="430"/>
      <c r="M16" s="430"/>
    </row>
    <row r="17" spans="1:13" s="153" customFormat="1" ht="20.25" customHeight="1">
      <c r="A17" s="204"/>
      <c r="B17" s="209"/>
      <c r="C17" s="209"/>
      <c r="D17" s="209"/>
      <c r="E17" s="495" t="s">
        <v>286</v>
      </c>
      <c r="F17" s="486"/>
      <c r="G17" s="482"/>
      <c r="H17" s="428"/>
      <c r="I17" s="428"/>
      <c r="J17" s="431"/>
      <c r="K17" s="432"/>
      <c r="L17" s="432"/>
      <c r="M17" s="432"/>
    </row>
    <row r="18" spans="1:13" ht="18.75" customHeight="1">
      <c r="A18" s="204">
        <v>2121</v>
      </c>
      <c r="B18" s="209" t="s">
        <v>418</v>
      </c>
      <c r="C18" s="209" t="s">
        <v>354</v>
      </c>
      <c r="D18" s="209" t="s">
        <v>353</v>
      </c>
      <c r="E18" s="206" t="s">
        <v>168</v>
      </c>
      <c r="F18" s="485" t="s">
        <v>619</v>
      </c>
      <c r="G18" s="482"/>
      <c r="H18" s="428"/>
      <c r="I18" s="428"/>
      <c r="J18" s="429"/>
      <c r="K18" s="430"/>
      <c r="L18" s="430"/>
      <c r="M18" s="430"/>
    </row>
    <row r="19" spans="1:13" ht="42.75">
      <c r="A19" s="204">
        <v>2122</v>
      </c>
      <c r="B19" s="209" t="s">
        <v>418</v>
      </c>
      <c r="C19" s="209" t="s">
        <v>354</v>
      </c>
      <c r="D19" s="209" t="s">
        <v>354</v>
      </c>
      <c r="E19" s="495" t="s">
        <v>620</v>
      </c>
      <c r="F19" s="485" t="s">
        <v>621</v>
      </c>
      <c r="G19" s="482"/>
      <c r="H19" s="428"/>
      <c r="I19" s="428"/>
      <c r="J19" s="429"/>
      <c r="K19" s="430"/>
      <c r="L19" s="430"/>
      <c r="M19" s="430"/>
    </row>
    <row r="20" spans="1:13" ht="15.75">
      <c r="A20" s="204">
        <v>2130</v>
      </c>
      <c r="B20" s="209" t="s">
        <v>418</v>
      </c>
      <c r="C20" s="209" t="s">
        <v>220</v>
      </c>
      <c r="D20" s="209" t="s">
        <v>352</v>
      </c>
      <c r="E20" s="493" t="s">
        <v>622</v>
      </c>
      <c r="F20" s="489" t="s">
        <v>623</v>
      </c>
      <c r="G20" s="482">
        <f>H20+I20</f>
        <v>5549.1</v>
      </c>
      <c r="H20" s="428">
        <f>H22+H23+H24</f>
        <v>5549.1</v>
      </c>
      <c r="I20" s="428"/>
      <c r="J20" s="427"/>
      <c r="K20" s="428"/>
      <c r="L20" s="428"/>
      <c r="M20" s="428"/>
    </row>
    <row r="21" spans="1:13" s="153" customFormat="1" ht="20.25" customHeight="1">
      <c r="A21" s="204"/>
      <c r="B21" s="209"/>
      <c r="C21" s="209"/>
      <c r="D21" s="209"/>
      <c r="E21" s="495" t="s">
        <v>286</v>
      </c>
      <c r="F21" s="486"/>
      <c r="G21" s="482"/>
      <c r="H21" s="428"/>
      <c r="I21" s="428"/>
      <c r="J21" s="431"/>
      <c r="K21" s="432"/>
      <c r="L21" s="432"/>
      <c r="M21" s="432"/>
    </row>
    <row r="22" spans="1:13" ht="33" customHeight="1">
      <c r="A22" s="204">
        <v>2131</v>
      </c>
      <c r="B22" s="209" t="s">
        <v>418</v>
      </c>
      <c r="C22" s="209" t="s">
        <v>220</v>
      </c>
      <c r="D22" s="209" t="s">
        <v>353</v>
      </c>
      <c r="E22" s="495" t="s">
        <v>624</v>
      </c>
      <c r="F22" s="485" t="s">
        <v>625</v>
      </c>
      <c r="G22" s="482"/>
      <c r="H22" s="428"/>
      <c r="I22" s="428"/>
      <c r="J22" s="429"/>
      <c r="K22" s="430"/>
      <c r="L22" s="430"/>
      <c r="M22" s="430"/>
    </row>
    <row r="23" spans="1:13" ht="27.75" customHeight="1">
      <c r="A23" s="204">
        <v>2132</v>
      </c>
      <c r="B23" s="209" t="s">
        <v>418</v>
      </c>
      <c r="C23" s="209">
        <v>3</v>
      </c>
      <c r="D23" s="209">
        <v>2</v>
      </c>
      <c r="E23" s="495" t="s">
        <v>626</v>
      </c>
      <c r="F23" s="485" t="s">
        <v>627</v>
      </c>
      <c r="G23" s="482"/>
      <c r="H23" s="428"/>
      <c r="I23" s="428"/>
      <c r="J23" s="429"/>
      <c r="K23" s="430"/>
      <c r="L23" s="430"/>
      <c r="M23" s="430"/>
    </row>
    <row r="24" spans="1:13" ht="15.75">
      <c r="A24" s="204">
        <v>2133</v>
      </c>
      <c r="B24" s="209" t="s">
        <v>418</v>
      </c>
      <c r="C24" s="209">
        <v>3</v>
      </c>
      <c r="D24" s="209">
        <v>3</v>
      </c>
      <c r="E24" s="495" t="s">
        <v>628</v>
      </c>
      <c r="F24" s="485" t="s">
        <v>629</v>
      </c>
      <c r="G24" s="482">
        <f>H24+I24</f>
        <v>5549.1</v>
      </c>
      <c r="H24" s="428">
        <v>5549.1</v>
      </c>
      <c r="I24" s="428"/>
      <c r="J24" s="427"/>
      <c r="K24" s="428"/>
      <c r="L24" s="428"/>
      <c r="M24" s="428"/>
    </row>
    <row r="25" spans="1:13" ht="30" customHeight="1">
      <c r="A25" s="204">
        <v>2140</v>
      </c>
      <c r="B25" s="209" t="s">
        <v>418</v>
      </c>
      <c r="C25" s="209">
        <v>4</v>
      </c>
      <c r="D25" s="209">
        <v>0</v>
      </c>
      <c r="E25" s="493" t="s">
        <v>630</v>
      </c>
      <c r="F25" s="486" t="s">
        <v>631</v>
      </c>
      <c r="G25" s="482"/>
      <c r="H25" s="428"/>
      <c r="I25" s="428"/>
      <c r="J25" s="429"/>
      <c r="K25" s="430"/>
      <c r="L25" s="430"/>
      <c r="M25" s="430"/>
    </row>
    <row r="26" spans="1:13" s="153" customFormat="1" ht="21" customHeight="1">
      <c r="A26" s="204"/>
      <c r="B26" s="209"/>
      <c r="C26" s="209"/>
      <c r="D26" s="209"/>
      <c r="E26" s="495" t="s">
        <v>286</v>
      </c>
      <c r="F26" s="486"/>
      <c r="G26" s="482"/>
      <c r="H26" s="428"/>
      <c r="I26" s="428"/>
      <c r="J26" s="431"/>
      <c r="K26" s="432"/>
      <c r="L26" s="432"/>
      <c r="M26" s="432"/>
    </row>
    <row r="27" spans="1:13" ht="28.5">
      <c r="A27" s="204">
        <v>2141</v>
      </c>
      <c r="B27" s="209" t="s">
        <v>418</v>
      </c>
      <c r="C27" s="209">
        <v>4</v>
      </c>
      <c r="D27" s="209">
        <v>1</v>
      </c>
      <c r="E27" s="495" t="s">
        <v>632</v>
      </c>
      <c r="F27" s="469" t="s">
        <v>633</v>
      </c>
      <c r="G27" s="482"/>
      <c r="H27" s="428"/>
      <c r="I27" s="428"/>
      <c r="J27" s="429"/>
      <c r="K27" s="430"/>
      <c r="L27" s="430"/>
      <c r="M27" s="430"/>
    </row>
    <row r="28" spans="1:13" ht="45.75" customHeight="1">
      <c r="A28" s="204">
        <v>2150</v>
      </c>
      <c r="B28" s="209" t="s">
        <v>418</v>
      </c>
      <c r="C28" s="209">
        <v>5</v>
      </c>
      <c r="D28" s="209">
        <v>0</v>
      </c>
      <c r="E28" s="493" t="s">
        <v>634</v>
      </c>
      <c r="F28" s="486" t="s">
        <v>635</v>
      </c>
      <c r="G28" s="482">
        <f>H28+I28</f>
        <v>38000</v>
      </c>
      <c r="H28" s="428">
        <f>H30</f>
        <v>3000</v>
      </c>
      <c r="I28" s="428">
        <f>I30</f>
        <v>35000</v>
      </c>
      <c r="J28" s="427"/>
      <c r="K28" s="428"/>
      <c r="L28" s="428"/>
      <c r="M28" s="428"/>
    </row>
    <row r="29" spans="1:13" s="153" customFormat="1" ht="18.75" customHeight="1">
      <c r="A29" s="204"/>
      <c r="B29" s="209"/>
      <c r="C29" s="209"/>
      <c r="D29" s="209"/>
      <c r="E29" s="495" t="s">
        <v>286</v>
      </c>
      <c r="F29" s="486"/>
      <c r="G29" s="482"/>
      <c r="H29" s="428"/>
      <c r="I29" s="428"/>
      <c r="J29" s="431"/>
      <c r="K29" s="432"/>
      <c r="L29" s="432"/>
      <c r="M29" s="432"/>
    </row>
    <row r="30" spans="1:13" ht="42.75">
      <c r="A30" s="204">
        <v>2151</v>
      </c>
      <c r="B30" s="209" t="s">
        <v>418</v>
      </c>
      <c r="C30" s="209">
        <v>5</v>
      </c>
      <c r="D30" s="209">
        <v>1</v>
      </c>
      <c r="E30" s="495" t="s">
        <v>636</v>
      </c>
      <c r="F30" s="469" t="s">
        <v>637</v>
      </c>
      <c r="G30" s="482">
        <f>H30+I30</f>
        <v>38000</v>
      </c>
      <c r="H30" s="428">
        <v>3000</v>
      </c>
      <c r="I30" s="428">
        <v>35000</v>
      </c>
      <c r="J30" s="427"/>
      <c r="K30" s="428"/>
      <c r="L30" s="428"/>
      <c r="M30" s="428"/>
    </row>
    <row r="31" spans="1:13" ht="42.75">
      <c r="A31" s="204">
        <v>2160</v>
      </c>
      <c r="B31" s="209" t="s">
        <v>418</v>
      </c>
      <c r="C31" s="209">
        <v>6</v>
      </c>
      <c r="D31" s="209">
        <v>0</v>
      </c>
      <c r="E31" s="493" t="s">
        <v>638</v>
      </c>
      <c r="F31" s="486" t="s">
        <v>639</v>
      </c>
      <c r="G31" s="482">
        <f>H31+I31</f>
        <v>12446.5</v>
      </c>
      <c r="H31" s="428">
        <f>H33</f>
        <v>12446.5</v>
      </c>
      <c r="I31" s="428"/>
      <c r="J31" s="427"/>
      <c r="K31" s="428"/>
      <c r="L31" s="428"/>
      <c r="M31" s="428"/>
    </row>
    <row r="32" spans="1:13" s="153" customFormat="1" ht="18.75" customHeight="1">
      <c r="A32" s="204"/>
      <c r="B32" s="209"/>
      <c r="C32" s="209"/>
      <c r="D32" s="209"/>
      <c r="E32" s="495" t="s">
        <v>286</v>
      </c>
      <c r="F32" s="486"/>
      <c r="G32" s="482"/>
      <c r="H32" s="428"/>
      <c r="I32" s="428"/>
      <c r="J32" s="431"/>
      <c r="K32" s="432"/>
      <c r="L32" s="432"/>
      <c r="M32" s="432"/>
    </row>
    <row r="33" spans="1:13" ht="42.75">
      <c r="A33" s="204">
        <v>2161</v>
      </c>
      <c r="B33" s="209" t="s">
        <v>418</v>
      </c>
      <c r="C33" s="209">
        <v>6</v>
      </c>
      <c r="D33" s="209">
        <v>1</v>
      </c>
      <c r="E33" s="495" t="s">
        <v>640</v>
      </c>
      <c r="F33" s="485" t="s">
        <v>641</v>
      </c>
      <c r="G33" s="482">
        <f>H33+I33</f>
        <v>12446.5</v>
      </c>
      <c r="H33" s="428">
        <v>12446.5</v>
      </c>
      <c r="I33" s="428"/>
      <c r="J33" s="427"/>
      <c r="K33" s="428"/>
      <c r="L33" s="428"/>
      <c r="M33" s="428"/>
    </row>
    <row r="34" spans="1:13" ht="28.5">
      <c r="A34" s="204">
        <v>2170</v>
      </c>
      <c r="B34" s="209" t="s">
        <v>418</v>
      </c>
      <c r="C34" s="209">
        <v>7</v>
      </c>
      <c r="D34" s="209">
        <v>0</v>
      </c>
      <c r="E34" s="493" t="s">
        <v>468</v>
      </c>
      <c r="F34" s="485"/>
      <c r="G34" s="482"/>
      <c r="H34" s="428"/>
      <c r="I34" s="428"/>
      <c r="J34" s="429"/>
      <c r="K34" s="430"/>
      <c r="L34" s="430"/>
      <c r="M34" s="430"/>
    </row>
    <row r="35" spans="1:13" s="153" customFormat="1" ht="16.5" customHeight="1">
      <c r="A35" s="204"/>
      <c r="B35" s="209"/>
      <c r="C35" s="209"/>
      <c r="D35" s="209"/>
      <c r="E35" s="495" t="s">
        <v>286</v>
      </c>
      <c r="F35" s="486"/>
      <c r="G35" s="482"/>
      <c r="H35" s="428"/>
      <c r="I35" s="428"/>
      <c r="J35" s="431"/>
      <c r="K35" s="432"/>
      <c r="L35" s="432"/>
      <c r="M35" s="432"/>
    </row>
    <row r="36" spans="1:13" ht="28.5">
      <c r="A36" s="204">
        <v>2171</v>
      </c>
      <c r="B36" s="209" t="s">
        <v>418</v>
      </c>
      <c r="C36" s="209">
        <v>7</v>
      </c>
      <c r="D36" s="209">
        <v>1</v>
      </c>
      <c r="E36" s="495" t="s">
        <v>468</v>
      </c>
      <c r="F36" s="485"/>
      <c r="G36" s="482"/>
      <c r="H36" s="428"/>
      <c r="I36" s="428"/>
      <c r="J36" s="429"/>
      <c r="K36" s="430"/>
      <c r="L36" s="430"/>
      <c r="M36" s="430"/>
    </row>
    <row r="37" spans="1:13" ht="47.25" customHeight="1">
      <c r="A37" s="204">
        <v>2180</v>
      </c>
      <c r="B37" s="209" t="s">
        <v>418</v>
      </c>
      <c r="C37" s="209">
        <v>8</v>
      </c>
      <c r="D37" s="209">
        <v>0</v>
      </c>
      <c r="E37" s="493" t="s">
        <v>642</v>
      </c>
      <c r="F37" s="486" t="s">
        <v>643</v>
      </c>
      <c r="G37" s="482"/>
      <c r="H37" s="428"/>
      <c r="I37" s="428"/>
      <c r="J37" s="429"/>
      <c r="K37" s="430"/>
      <c r="L37" s="430"/>
      <c r="M37" s="430"/>
    </row>
    <row r="38" spans="1:13" s="153" customFormat="1" ht="20.25" customHeight="1">
      <c r="A38" s="204"/>
      <c r="B38" s="209"/>
      <c r="C38" s="209"/>
      <c r="D38" s="209"/>
      <c r="E38" s="495" t="s">
        <v>286</v>
      </c>
      <c r="F38" s="486"/>
      <c r="G38" s="482"/>
      <c r="H38" s="428"/>
      <c r="I38" s="428"/>
      <c r="J38" s="431"/>
      <c r="K38" s="432"/>
      <c r="L38" s="432"/>
      <c r="M38" s="432"/>
    </row>
    <row r="39" spans="1:13" ht="44.25" customHeight="1">
      <c r="A39" s="204">
        <v>2181</v>
      </c>
      <c r="B39" s="209" t="s">
        <v>418</v>
      </c>
      <c r="C39" s="209">
        <v>8</v>
      </c>
      <c r="D39" s="209">
        <v>1</v>
      </c>
      <c r="E39" s="495" t="s">
        <v>642</v>
      </c>
      <c r="F39" s="469" t="s">
        <v>644</v>
      </c>
      <c r="G39" s="482"/>
      <c r="H39" s="428"/>
      <c r="I39" s="428"/>
      <c r="J39" s="429"/>
      <c r="K39" s="430"/>
      <c r="L39" s="430"/>
      <c r="M39" s="430"/>
    </row>
    <row r="40" spans="1:13" ht="15.75">
      <c r="A40" s="204"/>
      <c r="B40" s="209"/>
      <c r="C40" s="209"/>
      <c r="D40" s="209"/>
      <c r="E40" s="495" t="s">
        <v>286</v>
      </c>
      <c r="F40" s="469"/>
      <c r="G40" s="482"/>
      <c r="H40" s="428"/>
      <c r="I40" s="428"/>
      <c r="J40" s="429"/>
      <c r="K40" s="430"/>
      <c r="L40" s="430"/>
      <c r="M40" s="430"/>
    </row>
    <row r="41" spans="1:13" ht="18" customHeight="1">
      <c r="A41" s="204">
        <v>2182</v>
      </c>
      <c r="B41" s="209" t="s">
        <v>418</v>
      </c>
      <c r="C41" s="209">
        <v>8</v>
      </c>
      <c r="D41" s="209">
        <v>1</v>
      </c>
      <c r="E41" s="495" t="s">
        <v>297</v>
      </c>
      <c r="F41" s="469"/>
      <c r="G41" s="482"/>
      <c r="H41" s="428"/>
      <c r="I41" s="428"/>
      <c r="J41" s="429"/>
      <c r="K41" s="430"/>
      <c r="L41" s="430"/>
      <c r="M41" s="430"/>
    </row>
    <row r="42" spans="1:13" ht="28.5">
      <c r="A42" s="204">
        <v>2183</v>
      </c>
      <c r="B42" s="209" t="s">
        <v>418</v>
      </c>
      <c r="C42" s="209">
        <v>8</v>
      </c>
      <c r="D42" s="209">
        <v>1</v>
      </c>
      <c r="E42" s="495" t="s">
        <v>298</v>
      </c>
      <c r="F42" s="469"/>
      <c r="G42" s="482"/>
      <c r="H42" s="428"/>
      <c r="I42" s="428"/>
      <c r="J42" s="429"/>
      <c r="K42" s="430"/>
      <c r="L42" s="430"/>
      <c r="M42" s="430"/>
    </row>
    <row r="43" spans="1:13" ht="28.5">
      <c r="A43" s="204">
        <v>2184</v>
      </c>
      <c r="B43" s="209" t="s">
        <v>418</v>
      </c>
      <c r="C43" s="209">
        <v>8</v>
      </c>
      <c r="D43" s="209">
        <v>1</v>
      </c>
      <c r="E43" s="495" t="s">
        <v>303</v>
      </c>
      <c r="F43" s="469"/>
      <c r="G43" s="482"/>
      <c r="H43" s="428"/>
      <c r="I43" s="428"/>
      <c r="J43" s="429"/>
      <c r="K43" s="430"/>
      <c r="L43" s="430"/>
      <c r="M43" s="430"/>
    </row>
    <row r="44" spans="1:13" ht="15.75">
      <c r="A44" s="204">
        <v>2185</v>
      </c>
      <c r="B44" s="209" t="s">
        <v>418</v>
      </c>
      <c r="C44" s="209">
        <v>8</v>
      </c>
      <c r="D44" s="209">
        <v>1</v>
      </c>
      <c r="E44" s="495"/>
      <c r="F44" s="469"/>
      <c r="G44" s="482"/>
      <c r="H44" s="428"/>
      <c r="I44" s="428"/>
      <c r="J44" s="429"/>
      <c r="K44" s="430"/>
      <c r="L44" s="430"/>
      <c r="M44" s="430"/>
    </row>
    <row r="45" spans="1:13" s="105" customFormat="1" ht="45" customHeight="1">
      <c r="A45" s="213">
        <v>2200</v>
      </c>
      <c r="B45" s="209" t="s">
        <v>419</v>
      </c>
      <c r="C45" s="209">
        <v>0</v>
      </c>
      <c r="D45" s="209">
        <v>0</v>
      </c>
      <c r="E45" s="492" t="s">
        <v>910</v>
      </c>
      <c r="F45" s="475" t="s">
        <v>645</v>
      </c>
      <c r="G45" s="482"/>
      <c r="H45" s="428"/>
      <c r="I45" s="428"/>
      <c r="J45" s="427"/>
      <c r="K45" s="428"/>
      <c r="L45" s="428"/>
      <c r="M45" s="428"/>
    </row>
    <row r="46" spans="1:13" ht="19.5" customHeight="1">
      <c r="A46" s="204"/>
      <c r="B46" s="209"/>
      <c r="C46" s="209"/>
      <c r="D46" s="209"/>
      <c r="E46" s="495" t="s">
        <v>285</v>
      </c>
      <c r="F46" s="485"/>
      <c r="G46" s="482"/>
      <c r="H46" s="428"/>
      <c r="I46" s="428"/>
      <c r="J46" s="429"/>
      <c r="K46" s="430"/>
      <c r="L46" s="430"/>
      <c r="M46" s="430"/>
    </row>
    <row r="47" spans="1:13" ht="15.75">
      <c r="A47" s="204">
        <v>2210</v>
      </c>
      <c r="B47" s="209" t="s">
        <v>419</v>
      </c>
      <c r="C47" s="209">
        <v>1</v>
      </c>
      <c r="D47" s="209">
        <v>0</v>
      </c>
      <c r="E47" s="493" t="s">
        <v>646</v>
      </c>
      <c r="F47" s="490" t="s">
        <v>647</v>
      </c>
      <c r="G47" s="482"/>
      <c r="H47" s="428"/>
      <c r="I47" s="428"/>
      <c r="J47" s="429"/>
      <c r="K47" s="430"/>
      <c r="L47" s="430"/>
      <c r="M47" s="430"/>
    </row>
    <row r="48" spans="1:13" s="153" customFormat="1" ht="19.5" customHeight="1">
      <c r="A48" s="204"/>
      <c r="B48" s="209"/>
      <c r="C48" s="209"/>
      <c r="D48" s="209"/>
      <c r="E48" s="495" t="s">
        <v>286</v>
      </c>
      <c r="F48" s="486"/>
      <c r="G48" s="482"/>
      <c r="H48" s="428"/>
      <c r="I48" s="428"/>
      <c r="J48" s="431"/>
      <c r="K48" s="432"/>
      <c r="L48" s="432"/>
      <c r="M48" s="432"/>
    </row>
    <row r="49" spans="1:13" ht="15.75">
      <c r="A49" s="204">
        <v>2211</v>
      </c>
      <c r="B49" s="209" t="s">
        <v>419</v>
      </c>
      <c r="C49" s="209">
        <v>1</v>
      </c>
      <c r="D49" s="209">
        <v>1</v>
      </c>
      <c r="E49" s="495" t="s">
        <v>648</v>
      </c>
      <c r="F49" s="469" t="s">
        <v>649</v>
      </c>
      <c r="G49" s="482"/>
      <c r="H49" s="428"/>
      <c r="I49" s="428"/>
      <c r="J49" s="429"/>
      <c r="K49" s="430"/>
      <c r="L49" s="430"/>
      <c r="M49" s="430"/>
    </row>
    <row r="50" spans="1:13" ht="15.75">
      <c r="A50" s="204">
        <v>2220</v>
      </c>
      <c r="B50" s="209" t="s">
        <v>419</v>
      </c>
      <c r="C50" s="209">
        <v>2</v>
      </c>
      <c r="D50" s="209">
        <v>0</v>
      </c>
      <c r="E50" s="493" t="s">
        <v>650</v>
      </c>
      <c r="F50" s="490" t="s">
        <v>651</v>
      </c>
      <c r="G50" s="482"/>
      <c r="H50" s="428"/>
      <c r="I50" s="428"/>
      <c r="J50" s="429"/>
      <c r="K50" s="430"/>
      <c r="L50" s="430"/>
      <c r="M50" s="430"/>
    </row>
    <row r="51" spans="1:13" s="153" customFormat="1" ht="18" customHeight="1">
      <c r="A51" s="204"/>
      <c r="B51" s="209"/>
      <c r="C51" s="209"/>
      <c r="D51" s="209"/>
      <c r="E51" s="495" t="s">
        <v>286</v>
      </c>
      <c r="F51" s="486"/>
      <c r="G51" s="482"/>
      <c r="H51" s="428"/>
      <c r="I51" s="428"/>
      <c r="J51" s="431"/>
      <c r="K51" s="432"/>
      <c r="L51" s="432"/>
      <c r="M51" s="432"/>
    </row>
    <row r="52" spans="1:13" ht="15.75">
      <c r="A52" s="204">
        <v>2221</v>
      </c>
      <c r="B52" s="209" t="s">
        <v>419</v>
      </c>
      <c r="C52" s="209">
        <v>2</v>
      </c>
      <c r="D52" s="209">
        <v>1</v>
      </c>
      <c r="E52" s="495" t="s">
        <v>652</v>
      </c>
      <c r="F52" s="469" t="s">
        <v>653</v>
      </c>
      <c r="G52" s="482"/>
      <c r="H52" s="428"/>
      <c r="I52" s="428"/>
      <c r="J52" s="429"/>
      <c r="K52" s="430"/>
      <c r="L52" s="430"/>
      <c r="M52" s="430"/>
    </row>
    <row r="53" spans="1:13" ht="15.75">
      <c r="A53" s="204">
        <v>2230</v>
      </c>
      <c r="B53" s="209" t="s">
        <v>419</v>
      </c>
      <c r="C53" s="209">
        <v>3</v>
      </c>
      <c r="D53" s="209">
        <v>0</v>
      </c>
      <c r="E53" s="493" t="s">
        <v>654</v>
      </c>
      <c r="F53" s="490" t="s">
        <v>655</v>
      </c>
      <c r="G53" s="482"/>
      <c r="H53" s="428"/>
      <c r="I53" s="428"/>
      <c r="J53" s="429"/>
      <c r="K53" s="430"/>
      <c r="L53" s="430"/>
      <c r="M53" s="430"/>
    </row>
    <row r="54" spans="1:13" s="153" customFormat="1" ht="18.75" customHeight="1">
      <c r="A54" s="204"/>
      <c r="B54" s="209"/>
      <c r="C54" s="209"/>
      <c r="D54" s="209"/>
      <c r="E54" s="495" t="s">
        <v>286</v>
      </c>
      <c r="F54" s="486"/>
      <c r="G54" s="482"/>
      <c r="H54" s="428"/>
      <c r="I54" s="428"/>
      <c r="J54" s="431"/>
      <c r="K54" s="432"/>
      <c r="L54" s="432"/>
      <c r="M54" s="432"/>
    </row>
    <row r="55" spans="1:13" ht="15.75">
      <c r="A55" s="204">
        <v>2231</v>
      </c>
      <c r="B55" s="209" t="s">
        <v>419</v>
      </c>
      <c r="C55" s="209">
        <v>3</v>
      </c>
      <c r="D55" s="209">
        <v>1</v>
      </c>
      <c r="E55" s="495" t="s">
        <v>656</v>
      </c>
      <c r="F55" s="469" t="s">
        <v>657</v>
      </c>
      <c r="G55" s="482"/>
      <c r="H55" s="428"/>
      <c r="I55" s="428"/>
      <c r="J55" s="429"/>
      <c r="K55" s="430"/>
      <c r="L55" s="430"/>
      <c r="M55" s="430"/>
    </row>
    <row r="56" spans="1:13" ht="42.75">
      <c r="A56" s="204">
        <v>2240</v>
      </c>
      <c r="B56" s="209" t="s">
        <v>419</v>
      </c>
      <c r="C56" s="209">
        <v>4</v>
      </c>
      <c r="D56" s="209">
        <v>0</v>
      </c>
      <c r="E56" s="493" t="s">
        <v>658</v>
      </c>
      <c r="F56" s="486" t="s">
        <v>659</v>
      </c>
      <c r="G56" s="482"/>
      <c r="H56" s="428"/>
      <c r="I56" s="428"/>
      <c r="J56" s="429"/>
      <c r="K56" s="430"/>
      <c r="L56" s="430"/>
      <c r="M56" s="430"/>
    </row>
    <row r="57" spans="1:13" s="153" customFormat="1" ht="19.5" customHeight="1">
      <c r="A57" s="204"/>
      <c r="B57" s="209"/>
      <c r="C57" s="209"/>
      <c r="D57" s="209"/>
      <c r="E57" s="495" t="s">
        <v>286</v>
      </c>
      <c r="F57" s="486"/>
      <c r="G57" s="482"/>
      <c r="H57" s="428"/>
      <c r="I57" s="428"/>
      <c r="J57" s="431"/>
      <c r="K57" s="432"/>
      <c r="L57" s="432"/>
      <c r="M57" s="432"/>
    </row>
    <row r="58" spans="1:13" ht="42.75">
      <c r="A58" s="204">
        <v>2241</v>
      </c>
      <c r="B58" s="209" t="s">
        <v>419</v>
      </c>
      <c r="C58" s="209">
        <v>4</v>
      </c>
      <c r="D58" s="209">
        <v>1</v>
      </c>
      <c r="E58" s="495" t="s">
        <v>658</v>
      </c>
      <c r="F58" s="469" t="s">
        <v>659</v>
      </c>
      <c r="G58" s="482"/>
      <c r="H58" s="428"/>
      <c r="I58" s="428"/>
      <c r="J58" s="429"/>
      <c r="K58" s="430"/>
      <c r="L58" s="430"/>
      <c r="M58" s="430"/>
    </row>
    <row r="59" spans="1:13" s="153" customFormat="1" ht="20.25" customHeight="1">
      <c r="A59" s="204"/>
      <c r="B59" s="209"/>
      <c r="C59" s="209"/>
      <c r="D59" s="209"/>
      <c r="E59" s="495" t="s">
        <v>286</v>
      </c>
      <c r="F59" s="486"/>
      <c r="G59" s="482"/>
      <c r="H59" s="428"/>
      <c r="I59" s="428"/>
      <c r="J59" s="431"/>
      <c r="K59" s="432"/>
      <c r="L59" s="432"/>
      <c r="M59" s="432"/>
    </row>
    <row r="60" spans="1:13" ht="28.5">
      <c r="A60" s="204">
        <v>2250</v>
      </c>
      <c r="B60" s="209" t="s">
        <v>419</v>
      </c>
      <c r="C60" s="209">
        <v>5</v>
      </c>
      <c r="D60" s="209">
        <v>0</v>
      </c>
      <c r="E60" s="493" t="s">
        <v>660</v>
      </c>
      <c r="F60" s="486" t="s">
        <v>661</v>
      </c>
      <c r="G60" s="482"/>
      <c r="H60" s="428"/>
      <c r="I60" s="428"/>
      <c r="J60" s="427"/>
      <c r="K60" s="428"/>
      <c r="L60" s="428"/>
      <c r="M60" s="428"/>
    </row>
    <row r="61" spans="1:13" s="153" customFormat="1" ht="19.5" customHeight="1">
      <c r="A61" s="204"/>
      <c r="B61" s="209"/>
      <c r="C61" s="209"/>
      <c r="D61" s="209"/>
      <c r="E61" s="495" t="s">
        <v>286</v>
      </c>
      <c r="F61" s="486"/>
      <c r="G61" s="482"/>
      <c r="H61" s="428"/>
      <c r="I61" s="428"/>
      <c r="J61" s="431"/>
      <c r="K61" s="432"/>
      <c r="L61" s="432"/>
      <c r="M61" s="432"/>
    </row>
    <row r="62" spans="1:13" ht="28.5">
      <c r="A62" s="204">
        <v>2251</v>
      </c>
      <c r="B62" s="209" t="s">
        <v>419</v>
      </c>
      <c r="C62" s="209">
        <v>5</v>
      </c>
      <c r="D62" s="209">
        <v>1</v>
      </c>
      <c r="E62" s="495" t="s">
        <v>660</v>
      </c>
      <c r="F62" s="469" t="s">
        <v>662</v>
      </c>
      <c r="G62" s="482"/>
      <c r="H62" s="428"/>
      <c r="I62" s="428"/>
      <c r="J62" s="427"/>
      <c r="K62" s="428"/>
      <c r="L62" s="428"/>
      <c r="M62" s="428"/>
    </row>
    <row r="63" spans="1:13" s="105" customFormat="1" ht="79.5" customHeight="1">
      <c r="A63" s="213">
        <v>2300</v>
      </c>
      <c r="B63" s="209" t="s">
        <v>420</v>
      </c>
      <c r="C63" s="209">
        <v>0</v>
      </c>
      <c r="D63" s="209">
        <v>0</v>
      </c>
      <c r="E63" s="492" t="s">
        <v>911</v>
      </c>
      <c r="F63" s="475" t="s">
        <v>663</v>
      </c>
      <c r="G63" s="482"/>
      <c r="H63" s="428"/>
      <c r="I63" s="428"/>
      <c r="J63" s="433"/>
      <c r="K63" s="434"/>
      <c r="L63" s="434"/>
      <c r="M63" s="434"/>
    </row>
    <row r="64" spans="1:13" ht="21" customHeight="1">
      <c r="A64" s="204"/>
      <c r="B64" s="209"/>
      <c r="C64" s="209"/>
      <c r="D64" s="209"/>
      <c r="E64" s="495" t="s">
        <v>285</v>
      </c>
      <c r="F64" s="485"/>
      <c r="G64" s="482"/>
      <c r="H64" s="428"/>
      <c r="I64" s="428"/>
      <c r="J64" s="429"/>
      <c r="K64" s="430"/>
      <c r="L64" s="430"/>
      <c r="M64" s="430"/>
    </row>
    <row r="65" spans="1:13" ht="20.25" customHeight="1">
      <c r="A65" s="204">
        <v>2310</v>
      </c>
      <c r="B65" s="209" t="s">
        <v>420</v>
      </c>
      <c r="C65" s="209">
        <v>1</v>
      </c>
      <c r="D65" s="209">
        <v>0</v>
      </c>
      <c r="E65" s="493" t="s">
        <v>205</v>
      </c>
      <c r="F65" s="486" t="s">
        <v>665</v>
      </c>
      <c r="G65" s="482"/>
      <c r="H65" s="428"/>
      <c r="I65" s="428"/>
      <c r="J65" s="429"/>
      <c r="K65" s="430"/>
      <c r="L65" s="430"/>
      <c r="M65" s="430"/>
    </row>
    <row r="66" spans="1:13" s="153" customFormat="1" ht="18.75" customHeight="1">
      <c r="A66" s="204"/>
      <c r="B66" s="209"/>
      <c r="C66" s="209"/>
      <c r="D66" s="209"/>
      <c r="E66" s="495" t="s">
        <v>286</v>
      </c>
      <c r="F66" s="486"/>
      <c r="G66" s="482"/>
      <c r="H66" s="428"/>
      <c r="I66" s="428"/>
      <c r="J66" s="431"/>
      <c r="K66" s="432"/>
      <c r="L66" s="432"/>
      <c r="M66" s="432"/>
    </row>
    <row r="67" spans="1:13" ht="15.75">
      <c r="A67" s="204">
        <v>2311</v>
      </c>
      <c r="B67" s="209" t="s">
        <v>420</v>
      </c>
      <c r="C67" s="209">
        <v>1</v>
      </c>
      <c r="D67" s="209">
        <v>1</v>
      </c>
      <c r="E67" s="495" t="s">
        <v>664</v>
      </c>
      <c r="F67" s="469" t="s">
        <v>666</v>
      </c>
      <c r="G67" s="482"/>
      <c r="H67" s="428"/>
      <c r="I67" s="428"/>
      <c r="J67" s="429"/>
      <c r="K67" s="430"/>
      <c r="L67" s="430"/>
      <c r="M67" s="430"/>
    </row>
    <row r="68" spans="1:13" ht="15.75">
      <c r="A68" s="204">
        <v>2312</v>
      </c>
      <c r="B68" s="209" t="s">
        <v>420</v>
      </c>
      <c r="C68" s="209">
        <v>1</v>
      </c>
      <c r="D68" s="209">
        <v>2</v>
      </c>
      <c r="E68" s="495" t="s">
        <v>206</v>
      </c>
      <c r="F68" s="469"/>
      <c r="G68" s="482"/>
      <c r="H68" s="428"/>
      <c r="I68" s="428"/>
      <c r="J68" s="429"/>
      <c r="K68" s="430"/>
      <c r="L68" s="430"/>
      <c r="M68" s="430"/>
    </row>
    <row r="69" spans="1:13" ht="15.75">
      <c r="A69" s="204">
        <v>2313</v>
      </c>
      <c r="B69" s="209" t="s">
        <v>420</v>
      </c>
      <c r="C69" s="209">
        <v>1</v>
      </c>
      <c r="D69" s="209">
        <v>3</v>
      </c>
      <c r="E69" s="495" t="s">
        <v>207</v>
      </c>
      <c r="F69" s="469"/>
      <c r="G69" s="482"/>
      <c r="H69" s="428"/>
      <c r="I69" s="428"/>
      <c r="J69" s="429"/>
      <c r="K69" s="430"/>
      <c r="L69" s="430"/>
      <c r="M69" s="430"/>
    </row>
    <row r="70" spans="1:13" ht="15.75">
      <c r="A70" s="204">
        <v>2320</v>
      </c>
      <c r="B70" s="209" t="s">
        <v>420</v>
      </c>
      <c r="C70" s="209">
        <v>2</v>
      </c>
      <c r="D70" s="209">
        <v>0</v>
      </c>
      <c r="E70" s="493" t="s">
        <v>208</v>
      </c>
      <c r="F70" s="486" t="s">
        <v>667</v>
      </c>
      <c r="G70" s="482"/>
      <c r="H70" s="428"/>
      <c r="I70" s="428"/>
      <c r="J70" s="429"/>
      <c r="K70" s="430"/>
      <c r="L70" s="430"/>
      <c r="M70" s="430"/>
    </row>
    <row r="71" spans="1:13" s="153" customFormat="1" ht="20.25" customHeight="1">
      <c r="A71" s="204"/>
      <c r="B71" s="209"/>
      <c r="C71" s="209"/>
      <c r="D71" s="209"/>
      <c r="E71" s="495" t="s">
        <v>286</v>
      </c>
      <c r="F71" s="486"/>
      <c r="G71" s="482"/>
      <c r="H71" s="428"/>
      <c r="I71" s="428"/>
      <c r="J71" s="431"/>
      <c r="K71" s="432"/>
      <c r="L71" s="432"/>
      <c r="M71" s="432"/>
    </row>
    <row r="72" spans="1:13" ht="15.75">
      <c r="A72" s="204">
        <v>2321</v>
      </c>
      <c r="B72" s="209" t="s">
        <v>420</v>
      </c>
      <c r="C72" s="209">
        <v>2</v>
      </c>
      <c r="D72" s="209">
        <v>1</v>
      </c>
      <c r="E72" s="495" t="s">
        <v>209</v>
      </c>
      <c r="F72" s="469" t="s">
        <v>668</v>
      </c>
      <c r="G72" s="482"/>
      <c r="H72" s="428"/>
      <c r="I72" s="428"/>
      <c r="J72" s="429"/>
      <c r="K72" s="430"/>
      <c r="L72" s="430"/>
      <c r="M72" s="430"/>
    </row>
    <row r="73" spans="1:13" ht="28.5">
      <c r="A73" s="204">
        <v>2330</v>
      </c>
      <c r="B73" s="209" t="s">
        <v>420</v>
      </c>
      <c r="C73" s="209">
        <v>3</v>
      </c>
      <c r="D73" s="209">
        <v>0</v>
      </c>
      <c r="E73" s="493" t="s">
        <v>210</v>
      </c>
      <c r="F73" s="486" t="s">
        <v>669</v>
      </c>
      <c r="G73" s="482"/>
      <c r="H73" s="428"/>
      <c r="I73" s="428"/>
      <c r="J73" s="429"/>
      <c r="K73" s="430"/>
      <c r="L73" s="430"/>
      <c r="M73" s="430"/>
    </row>
    <row r="74" spans="1:13" s="153" customFormat="1" ht="17.25" customHeight="1">
      <c r="A74" s="204"/>
      <c r="B74" s="209"/>
      <c r="C74" s="209"/>
      <c r="D74" s="209"/>
      <c r="E74" s="495" t="s">
        <v>286</v>
      </c>
      <c r="F74" s="486"/>
      <c r="G74" s="482"/>
      <c r="H74" s="428"/>
      <c r="I74" s="428"/>
      <c r="J74" s="431"/>
      <c r="K74" s="432"/>
      <c r="L74" s="432"/>
      <c r="M74" s="432"/>
    </row>
    <row r="75" spans="1:13" ht="15.75">
      <c r="A75" s="204">
        <v>2331</v>
      </c>
      <c r="B75" s="209" t="s">
        <v>420</v>
      </c>
      <c r="C75" s="209">
        <v>3</v>
      </c>
      <c r="D75" s="209">
        <v>1</v>
      </c>
      <c r="E75" s="495" t="s">
        <v>670</v>
      </c>
      <c r="F75" s="469" t="s">
        <v>671</v>
      </c>
      <c r="G75" s="482"/>
      <c r="H75" s="428"/>
      <c r="I75" s="428"/>
      <c r="J75" s="429"/>
      <c r="K75" s="430"/>
      <c r="L75" s="430"/>
      <c r="M75" s="430"/>
    </row>
    <row r="76" spans="1:13" ht="15.75">
      <c r="A76" s="204">
        <v>2332</v>
      </c>
      <c r="B76" s="209" t="s">
        <v>420</v>
      </c>
      <c r="C76" s="209">
        <v>3</v>
      </c>
      <c r="D76" s="209">
        <v>2</v>
      </c>
      <c r="E76" s="495" t="s">
        <v>211</v>
      </c>
      <c r="F76" s="469"/>
      <c r="G76" s="482"/>
      <c r="H76" s="428"/>
      <c r="I76" s="428"/>
      <c r="J76" s="429"/>
      <c r="K76" s="430"/>
      <c r="L76" s="430"/>
      <c r="M76" s="430"/>
    </row>
    <row r="77" spans="1:13" ht="15.75">
      <c r="A77" s="204">
        <v>2340</v>
      </c>
      <c r="B77" s="209" t="s">
        <v>420</v>
      </c>
      <c r="C77" s="209">
        <v>4</v>
      </c>
      <c r="D77" s="209">
        <v>0</v>
      </c>
      <c r="E77" s="493" t="s">
        <v>212</v>
      </c>
      <c r="F77" s="469"/>
      <c r="G77" s="482"/>
      <c r="H77" s="428"/>
      <c r="I77" s="428"/>
      <c r="J77" s="429"/>
      <c r="K77" s="430"/>
      <c r="L77" s="430"/>
      <c r="M77" s="430"/>
    </row>
    <row r="78" spans="1:13" s="153" customFormat="1" ht="19.5" customHeight="1">
      <c r="A78" s="204"/>
      <c r="B78" s="209"/>
      <c r="C78" s="209"/>
      <c r="D78" s="209"/>
      <c r="E78" s="495" t="s">
        <v>286</v>
      </c>
      <c r="F78" s="486"/>
      <c r="G78" s="482"/>
      <c r="H78" s="428"/>
      <c r="I78" s="428"/>
      <c r="J78" s="431"/>
      <c r="K78" s="432"/>
      <c r="L78" s="432"/>
      <c r="M78" s="432"/>
    </row>
    <row r="79" spans="1:13" ht="15.75">
      <c r="A79" s="204">
        <v>2341</v>
      </c>
      <c r="B79" s="209" t="s">
        <v>420</v>
      </c>
      <c r="C79" s="209">
        <v>4</v>
      </c>
      <c r="D79" s="209">
        <v>1</v>
      </c>
      <c r="E79" s="495" t="s">
        <v>212</v>
      </c>
      <c r="F79" s="469"/>
      <c r="G79" s="482"/>
      <c r="H79" s="428"/>
      <c r="I79" s="428"/>
      <c r="J79" s="429"/>
      <c r="K79" s="430"/>
      <c r="L79" s="430"/>
      <c r="M79" s="430"/>
    </row>
    <row r="80" spans="1:13" ht="15.75">
      <c r="A80" s="204">
        <v>2350</v>
      </c>
      <c r="B80" s="209" t="s">
        <v>420</v>
      </c>
      <c r="C80" s="209">
        <v>5</v>
      </c>
      <c r="D80" s="209">
        <v>0</v>
      </c>
      <c r="E80" s="493" t="s">
        <v>672</v>
      </c>
      <c r="F80" s="486" t="s">
        <v>673</v>
      </c>
      <c r="G80" s="482"/>
      <c r="H80" s="428"/>
      <c r="I80" s="428"/>
      <c r="J80" s="429"/>
      <c r="K80" s="430"/>
      <c r="L80" s="430"/>
      <c r="M80" s="430"/>
    </row>
    <row r="81" spans="1:13" s="153" customFormat="1" ht="19.5" customHeight="1">
      <c r="A81" s="204"/>
      <c r="B81" s="209"/>
      <c r="C81" s="209"/>
      <c r="D81" s="209"/>
      <c r="E81" s="495" t="s">
        <v>286</v>
      </c>
      <c r="F81" s="486"/>
      <c r="G81" s="482"/>
      <c r="H81" s="428"/>
      <c r="I81" s="428"/>
      <c r="J81" s="431"/>
      <c r="K81" s="432"/>
      <c r="L81" s="432"/>
      <c r="M81" s="432"/>
    </row>
    <row r="82" spans="1:13" ht="15.75">
      <c r="A82" s="204">
        <v>2351</v>
      </c>
      <c r="B82" s="209" t="s">
        <v>420</v>
      </c>
      <c r="C82" s="209">
        <v>5</v>
      </c>
      <c r="D82" s="209">
        <v>1</v>
      </c>
      <c r="E82" s="495" t="s">
        <v>674</v>
      </c>
      <c r="F82" s="469" t="s">
        <v>673</v>
      </c>
      <c r="G82" s="482"/>
      <c r="H82" s="428"/>
      <c r="I82" s="428"/>
      <c r="J82" s="429"/>
      <c r="K82" s="430"/>
      <c r="L82" s="430"/>
      <c r="M82" s="430"/>
    </row>
    <row r="83" spans="1:13" ht="44.25" customHeight="1">
      <c r="A83" s="204">
        <v>2360</v>
      </c>
      <c r="B83" s="209" t="s">
        <v>420</v>
      </c>
      <c r="C83" s="209">
        <v>6</v>
      </c>
      <c r="D83" s="209">
        <v>0</v>
      </c>
      <c r="E83" s="493" t="s">
        <v>325</v>
      </c>
      <c r="F83" s="486" t="s">
        <v>675</v>
      </c>
      <c r="G83" s="482"/>
      <c r="H83" s="428"/>
      <c r="I83" s="428"/>
      <c r="J83" s="429"/>
      <c r="K83" s="430"/>
      <c r="L83" s="430"/>
      <c r="M83" s="430"/>
    </row>
    <row r="84" spans="1:13" s="153" customFormat="1" ht="18.75" customHeight="1">
      <c r="A84" s="204"/>
      <c r="B84" s="209"/>
      <c r="C84" s="209"/>
      <c r="D84" s="209"/>
      <c r="E84" s="495" t="s">
        <v>286</v>
      </c>
      <c r="F84" s="486"/>
      <c r="G84" s="482"/>
      <c r="H84" s="428"/>
      <c r="I84" s="428"/>
      <c r="J84" s="431"/>
      <c r="K84" s="432"/>
      <c r="L84" s="432"/>
      <c r="M84" s="432"/>
    </row>
    <row r="85" spans="1:13" ht="42.75">
      <c r="A85" s="204">
        <v>2361</v>
      </c>
      <c r="B85" s="209" t="s">
        <v>420</v>
      </c>
      <c r="C85" s="209">
        <v>6</v>
      </c>
      <c r="D85" s="209">
        <v>1</v>
      </c>
      <c r="E85" s="495" t="s">
        <v>325</v>
      </c>
      <c r="F85" s="469" t="s">
        <v>676</v>
      </c>
      <c r="G85" s="482"/>
      <c r="H85" s="428"/>
      <c r="I85" s="428"/>
      <c r="J85" s="429"/>
      <c r="K85" s="430"/>
      <c r="L85" s="430"/>
      <c r="M85" s="430"/>
    </row>
    <row r="86" spans="1:13" ht="30.75" customHeight="1">
      <c r="A86" s="204">
        <v>2370</v>
      </c>
      <c r="B86" s="209" t="s">
        <v>420</v>
      </c>
      <c r="C86" s="209">
        <v>7</v>
      </c>
      <c r="D86" s="209">
        <v>0</v>
      </c>
      <c r="E86" s="493" t="s">
        <v>326</v>
      </c>
      <c r="F86" s="486" t="s">
        <v>677</v>
      </c>
      <c r="G86" s="482"/>
      <c r="H86" s="428"/>
      <c r="I86" s="428"/>
      <c r="J86" s="429"/>
      <c r="K86" s="430"/>
      <c r="L86" s="430"/>
      <c r="M86" s="430"/>
    </row>
    <row r="87" spans="1:13" s="153" customFormat="1" ht="19.5" customHeight="1">
      <c r="A87" s="204"/>
      <c r="B87" s="209"/>
      <c r="C87" s="209"/>
      <c r="D87" s="209"/>
      <c r="E87" s="495" t="s">
        <v>286</v>
      </c>
      <c r="F87" s="486"/>
      <c r="G87" s="482"/>
      <c r="H87" s="428"/>
      <c r="I87" s="428"/>
      <c r="J87" s="431"/>
      <c r="K87" s="432"/>
      <c r="L87" s="432"/>
      <c r="M87" s="432"/>
    </row>
    <row r="88" spans="1:13" ht="30" customHeight="1">
      <c r="A88" s="204">
        <v>2371</v>
      </c>
      <c r="B88" s="209" t="s">
        <v>420</v>
      </c>
      <c r="C88" s="209">
        <v>7</v>
      </c>
      <c r="D88" s="209">
        <v>1</v>
      </c>
      <c r="E88" s="495" t="s">
        <v>327</v>
      </c>
      <c r="F88" s="469" t="s">
        <v>678</v>
      </c>
      <c r="G88" s="482"/>
      <c r="H88" s="428"/>
      <c r="I88" s="428"/>
      <c r="J88" s="429"/>
      <c r="K88" s="430"/>
      <c r="L88" s="430"/>
      <c r="M88" s="430"/>
    </row>
    <row r="89" spans="1:13" s="105" customFormat="1" ht="66.75" customHeight="1">
      <c r="A89" s="213">
        <v>2400</v>
      </c>
      <c r="B89" s="209" t="s">
        <v>425</v>
      </c>
      <c r="C89" s="209">
        <v>0</v>
      </c>
      <c r="D89" s="209">
        <v>0</v>
      </c>
      <c r="E89" s="492" t="s">
        <v>912</v>
      </c>
      <c r="F89" s="475" t="s">
        <v>679</v>
      </c>
      <c r="G89" s="482">
        <f>H89+I89</f>
        <v>222646</v>
      </c>
      <c r="H89" s="428">
        <f>H91+H95+H101+H109+H114+H121+H124+H130+H139</f>
        <v>322646</v>
      </c>
      <c r="I89" s="428">
        <f>I91+I95+I101+I109+I114+I121+I124+I130+I141</f>
        <v>-100000</v>
      </c>
      <c r="J89" s="427"/>
      <c r="K89" s="428"/>
      <c r="L89" s="428"/>
      <c r="M89" s="428"/>
    </row>
    <row r="90" spans="1:13" ht="21" customHeight="1">
      <c r="A90" s="204"/>
      <c r="B90" s="209"/>
      <c r="C90" s="209"/>
      <c r="D90" s="209"/>
      <c r="E90" s="495" t="s">
        <v>285</v>
      </c>
      <c r="F90" s="485"/>
      <c r="G90" s="482"/>
      <c r="H90" s="428"/>
      <c r="I90" s="428"/>
      <c r="J90" s="429"/>
      <c r="K90" s="430"/>
      <c r="L90" s="430"/>
      <c r="M90" s="430"/>
    </row>
    <row r="91" spans="1:13" ht="42.75">
      <c r="A91" s="204">
        <v>2410</v>
      </c>
      <c r="B91" s="209" t="s">
        <v>425</v>
      </c>
      <c r="C91" s="209">
        <v>1</v>
      </c>
      <c r="D91" s="209">
        <v>0</v>
      </c>
      <c r="E91" s="493" t="s">
        <v>680</v>
      </c>
      <c r="F91" s="486" t="s">
        <v>683</v>
      </c>
      <c r="G91" s="482"/>
      <c r="H91" s="428"/>
      <c r="I91" s="428"/>
      <c r="J91" s="429"/>
      <c r="K91" s="430"/>
      <c r="L91" s="430"/>
      <c r="M91" s="430"/>
    </row>
    <row r="92" spans="1:13" s="153" customFormat="1" ht="21.75" customHeight="1">
      <c r="A92" s="204"/>
      <c r="B92" s="209"/>
      <c r="C92" s="209"/>
      <c r="D92" s="209"/>
      <c r="E92" s="495" t="s">
        <v>286</v>
      </c>
      <c r="F92" s="486"/>
      <c r="G92" s="482"/>
      <c r="H92" s="428"/>
      <c r="I92" s="428"/>
      <c r="J92" s="431"/>
      <c r="K92" s="432"/>
      <c r="L92" s="432"/>
      <c r="M92" s="432"/>
    </row>
    <row r="93" spans="1:13" ht="28.5">
      <c r="A93" s="204">
        <v>2411</v>
      </c>
      <c r="B93" s="209" t="s">
        <v>425</v>
      </c>
      <c r="C93" s="209">
        <v>1</v>
      </c>
      <c r="D93" s="209">
        <v>1</v>
      </c>
      <c r="E93" s="495" t="s">
        <v>684</v>
      </c>
      <c r="F93" s="485" t="s">
        <v>685</v>
      </c>
      <c r="G93" s="482"/>
      <c r="H93" s="428"/>
      <c r="I93" s="428"/>
      <c r="J93" s="429"/>
      <c r="K93" s="430"/>
      <c r="L93" s="430"/>
      <c r="M93" s="430"/>
    </row>
    <row r="94" spans="1:13" ht="28.5">
      <c r="A94" s="204">
        <v>2412</v>
      </c>
      <c r="B94" s="209" t="s">
        <v>425</v>
      </c>
      <c r="C94" s="209">
        <v>1</v>
      </c>
      <c r="D94" s="209">
        <v>2</v>
      </c>
      <c r="E94" s="495" t="s">
        <v>686</v>
      </c>
      <c r="F94" s="469" t="s">
        <v>687</v>
      </c>
      <c r="G94" s="482"/>
      <c r="H94" s="428"/>
      <c r="I94" s="428"/>
      <c r="J94" s="429"/>
      <c r="K94" s="430"/>
      <c r="L94" s="430"/>
      <c r="M94" s="430"/>
    </row>
    <row r="95" spans="1:13" ht="42.75">
      <c r="A95" s="204">
        <v>2420</v>
      </c>
      <c r="B95" s="209" t="s">
        <v>425</v>
      </c>
      <c r="C95" s="209">
        <v>2</v>
      </c>
      <c r="D95" s="209">
        <v>0</v>
      </c>
      <c r="E95" s="493" t="s">
        <v>688</v>
      </c>
      <c r="F95" s="486" t="s">
        <v>689</v>
      </c>
      <c r="G95" s="482"/>
      <c r="H95" s="428"/>
      <c r="I95" s="428"/>
      <c r="J95" s="427"/>
      <c r="K95" s="428"/>
      <c r="L95" s="428"/>
      <c r="M95" s="428"/>
    </row>
    <row r="96" spans="1:13" s="153" customFormat="1" ht="19.5" customHeight="1">
      <c r="A96" s="204"/>
      <c r="B96" s="209"/>
      <c r="C96" s="209"/>
      <c r="D96" s="209"/>
      <c r="E96" s="495" t="s">
        <v>286</v>
      </c>
      <c r="F96" s="486"/>
      <c r="G96" s="482"/>
      <c r="H96" s="428"/>
      <c r="I96" s="428"/>
      <c r="J96" s="431"/>
      <c r="K96" s="432"/>
      <c r="L96" s="432"/>
      <c r="M96" s="432"/>
    </row>
    <row r="97" spans="1:13" ht="15.75">
      <c r="A97" s="204">
        <v>2421</v>
      </c>
      <c r="B97" s="209" t="s">
        <v>425</v>
      </c>
      <c r="C97" s="209">
        <v>2</v>
      </c>
      <c r="D97" s="209">
        <v>1</v>
      </c>
      <c r="E97" s="495" t="s">
        <v>690</v>
      </c>
      <c r="F97" s="469" t="s">
        <v>691</v>
      </c>
      <c r="G97" s="482"/>
      <c r="H97" s="428"/>
      <c r="I97" s="428"/>
      <c r="J97" s="427"/>
      <c r="K97" s="428"/>
      <c r="L97" s="428"/>
      <c r="M97" s="428"/>
    </row>
    <row r="98" spans="1:13" ht="15.75">
      <c r="A98" s="204">
        <v>2422</v>
      </c>
      <c r="B98" s="209" t="s">
        <v>425</v>
      </c>
      <c r="C98" s="209">
        <v>2</v>
      </c>
      <c r="D98" s="209">
        <v>2</v>
      </c>
      <c r="E98" s="495" t="s">
        <v>692</v>
      </c>
      <c r="F98" s="469" t="s">
        <v>693</v>
      </c>
      <c r="G98" s="482"/>
      <c r="H98" s="428"/>
      <c r="I98" s="428"/>
      <c r="J98" s="429"/>
      <c r="K98" s="430"/>
      <c r="L98" s="430"/>
      <c r="M98" s="430"/>
    </row>
    <row r="99" spans="1:13" ht="15.75">
      <c r="A99" s="204">
        <v>2423</v>
      </c>
      <c r="B99" s="209" t="s">
        <v>425</v>
      </c>
      <c r="C99" s="209">
        <v>2</v>
      </c>
      <c r="D99" s="209">
        <v>3</v>
      </c>
      <c r="E99" s="495" t="s">
        <v>694</v>
      </c>
      <c r="F99" s="469" t="s">
        <v>695</v>
      </c>
      <c r="G99" s="482"/>
      <c r="H99" s="428"/>
      <c r="I99" s="428"/>
      <c r="J99" s="429"/>
      <c r="K99" s="430"/>
      <c r="L99" s="430"/>
      <c r="M99" s="430"/>
    </row>
    <row r="100" spans="1:13" ht="15.75">
      <c r="A100" s="204">
        <v>2424</v>
      </c>
      <c r="B100" s="209" t="s">
        <v>425</v>
      </c>
      <c r="C100" s="209">
        <v>2</v>
      </c>
      <c r="D100" s="209">
        <v>4</v>
      </c>
      <c r="E100" s="495" t="s">
        <v>426</v>
      </c>
      <c r="F100" s="469"/>
      <c r="G100" s="482"/>
      <c r="H100" s="428"/>
      <c r="I100" s="428"/>
      <c r="J100" s="429"/>
      <c r="K100" s="430"/>
      <c r="L100" s="430"/>
      <c r="M100" s="430"/>
    </row>
    <row r="101" spans="1:13" ht="15.75">
      <c r="A101" s="204">
        <v>2430</v>
      </c>
      <c r="B101" s="209" t="s">
        <v>425</v>
      </c>
      <c r="C101" s="209">
        <v>3</v>
      </c>
      <c r="D101" s="209">
        <v>0</v>
      </c>
      <c r="E101" s="493" t="s">
        <v>696</v>
      </c>
      <c r="F101" s="486" t="s">
        <v>697</v>
      </c>
      <c r="G101" s="482"/>
      <c r="H101" s="428"/>
      <c r="I101" s="428"/>
      <c r="J101" s="429"/>
      <c r="K101" s="430"/>
      <c r="L101" s="430"/>
      <c r="M101" s="430"/>
    </row>
    <row r="102" spans="1:13" s="153" customFormat="1" ht="14.25" customHeight="1">
      <c r="A102" s="204"/>
      <c r="B102" s="209"/>
      <c r="C102" s="209"/>
      <c r="D102" s="209"/>
      <c r="E102" s="495" t="s">
        <v>286</v>
      </c>
      <c r="F102" s="486"/>
      <c r="G102" s="482"/>
      <c r="H102" s="428"/>
      <c r="I102" s="428"/>
      <c r="J102" s="431"/>
      <c r="K102" s="432"/>
      <c r="L102" s="432"/>
      <c r="M102" s="432"/>
    </row>
    <row r="103" spans="1:13" ht="28.5">
      <c r="A103" s="204">
        <v>2431</v>
      </c>
      <c r="B103" s="209" t="s">
        <v>425</v>
      </c>
      <c r="C103" s="209">
        <v>3</v>
      </c>
      <c r="D103" s="209">
        <v>1</v>
      </c>
      <c r="E103" s="495" t="s">
        <v>698</v>
      </c>
      <c r="F103" s="469" t="s">
        <v>699</v>
      </c>
      <c r="G103" s="482"/>
      <c r="H103" s="428"/>
      <c r="I103" s="428"/>
      <c r="J103" s="429"/>
      <c r="K103" s="430"/>
      <c r="L103" s="430"/>
      <c r="M103" s="430"/>
    </row>
    <row r="104" spans="1:13" ht="15.75">
      <c r="A104" s="204">
        <v>2432</v>
      </c>
      <c r="B104" s="209" t="s">
        <v>425</v>
      </c>
      <c r="C104" s="209">
        <v>3</v>
      </c>
      <c r="D104" s="209">
        <v>2</v>
      </c>
      <c r="E104" s="495" t="s">
        <v>700</v>
      </c>
      <c r="F104" s="469" t="s">
        <v>701</v>
      </c>
      <c r="G104" s="482"/>
      <c r="H104" s="428"/>
      <c r="I104" s="428"/>
      <c r="J104" s="429"/>
      <c r="K104" s="430"/>
      <c r="L104" s="430"/>
      <c r="M104" s="430"/>
    </row>
    <row r="105" spans="1:13" ht="15.75">
      <c r="A105" s="204">
        <v>2433</v>
      </c>
      <c r="B105" s="209" t="s">
        <v>425</v>
      </c>
      <c r="C105" s="209">
        <v>3</v>
      </c>
      <c r="D105" s="209">
        <v>3</v>
      </c>
      <c r="E105" s="495" t="s">
        <v>702</v>
      </c>
      <c r="F105" s="469" t="s">
        <v>703</v>
      </c>
      <c r="G105" s="482"/>
      <c r="H105" s="428"/>
      <c r="I105" s="428"/>
      <c r="J105" s="429"/>
      <c r="K105" s="430"/>
      <c r="L105" s="430"/>
      <c r="M105" s="430"/>
    </row>
    <row r="106" spans="1:13" ht="15.75">
      <c r="A106" s="204">
        <v>2434</v>
      </c>
      <c r="B106" s="209" t="s">
        <v>425</v>
      </c>
      <c r="C106" s="209">
        <v>3</v>
      </c>
      <c r="D106" s="209">
        <v>4</v>
      </c>
      <c r="E106" s="495" t="s">
        <v>704</v>
      </c>
      <c r="F106" s="469" t="s">
        <v>705</v>
      </c>
      <c r="G106" s="482"/>
      <c r="H106" s="428"/>
      <c r="I106" s="428"/>
      <c r="J106" s="429"/>
      <c r="K106" s="430"/>
      <c r="L106" s="430"/>
      <c r="M106" s="430"/>
    </row>
    <row r="107" spans="1:13" ht="15.75">
      <c r="A107" s="204">
        <v>2435</v>
      </c>
      <c r="B107" s="209" t="s">
        <v>425</v>
      </c>
      <c r="C107" s="209">
        <v>3</v>
      </c>
      <c r="D107" s="209">
        <v>5</v>
      </c>
      <c r="E107" s="495" t="s">
        <v>706</v>
      </c>
      <c r="F107" s="469" t="s">
        <v>707</v>
      </c>
      <c r="G107" s="482"/>
      <c r="H107" s="428"/>
      <c r="I107" s="428"/>
      <c r="J107" s="429"/>
      <c r="K107" s="430"/>
      <c r="L107" s="430"/>
      <c r="M107" s="430"/>
    </row>
    <row r="108" spans="1:13" ht="15.75">
      <c r="A108" s="204">
        <v>2436</v>
      </c>
      <c r="B108" s="209" t="s">
        <v>425</v>
      </c>
      <c r="C108" s="209">
        <v>3</v>
      </c>
      <c r="D108" s="209">
        <v>6</v>
      </c>
      <c r="E108" s="495" t="s">
        <v>708</v>
      </c>
      <c r="F108" s="469" t="s">
        <v>709</v>
      </c>
      <c r="G108" s="482"/>
      <c r="H108" s="428"/>
      <c r="I108" s="428"/>
      <c r="J108" s="429"/>
      <c r="K108" s="430"/>
      <c r="L108" s="430"/>
      <c r="M108" s="430"/>
    </row>
    <row r="109" spans="1:13" ht="28.5">
      <c r="A109" s="204">
        <v>2440</v>
      </c>
      <c r="B109" s="209" t="s">
        <v>425</v>
      </c>
      <c r="C109" s="209">
        <v>4</v>
      </c>
      <c r="D109" s="209">
        <v>0</v>
      </c>
      <c r="E109" s="493" t="s">
        <v>710</v>
      </c>
      <c r="F109" s="486" t="s">
        <v>711</v>
      </c>
      <c r="G109" s="482"/>
      <c r="H109" s="428"/>
      <c r="I109" s="428"/>
      <c r="J109" s="429"/>
      <c r="K109" s="430"/>
      <c r="L109" s="430"/>
      <c r="M109" s="430"/>
    </row>
    <row r="110" spans="1:13" s="153" customFormat="1" ht="20.25" customHeight="1">
      <c r="A110" s="204"/>
      <c r="B110" s="209"/>
      <c r="C110" s="209"/>
      <c r="D110" s="209"/>
      <c r="E110" s="495" t="s">
        <v>286</v>
      </c>
      <c r="F110" s="486"/>
      <c r="G110" s="482"/>
      <c r="H110" s="428"/>
      <c r="I110" s="428"/>
      <c r="J110" s="431"/>
      <c r="K110" s="432"/>
      <c r="L110" s="432"/>
      <c r="M110" s="432"/>
    </row>
    <row r="111" spans="1:13" ht="30" customHeight="1">
      <c r="A111" s="204">
        <v>2441</v>
      </c>
      <c r="B111" s="209" t="s">
        <v>425</v>
      </c>
      <c r="C111" s="209">
        <v>4</v>
      </c>
      <c r="D111" s="209">
        <v>1</v>
      </c>
      <c r="E111" s="495" t="s">
        <v>712</v>
      </c>
      <c r="F111" s="469" t="s">
        <v>713</v>
      </c>
      <c r="G111" s="482"/>
      <c r="H111" s="428"/>
      <c r="I111" s="428"/>
      <c r="J111" s="429"/>
      <c r="K111" s="430"/>
      <c r="L111" s="430"/>
      <c r="M111" s="430"/>
    </row>
    <row r="112" spans="1:13" ht="15.75">
      <c r="A112" s="204">
        <v>2442</v>
      </c>
      <c r="B112" s="209" t="s">
        <v>425</v>
      </c>
      <c r="C112" s="209">
        <v>4</v>
      </c>
      <c r="D112" s="209">
        <v>2</v>
      </c>
      <c r="E112" s="495" t="s">
        <v>714</v>
      </c>
      <c r="F112" s="469" t="s">
        <v>715</v>
      </c>
      <c r="G112" s="482"/>
      <c r="H112" s="428"/>
      <c r="I112" s="428"/>
      <c r="J112" s="429"/>
      <c r="K112" s="430"/>
      <c r="L112" s="430"/>
      <c r="M112" s="430"/>
    </row>
    <row r="113" spans="1:13" ht="15.75">
      <c r="A113" s="204">
        <v>2443</v>
      </c>
      <c r="B113" s="209" t="s">
        <v>425</v>
      </c>
      <c r="C113" s="209">
        <v>4</v>
      </c>
      <c r="D113" s="209">
        <v>3</v>
      </c>
      <c r="E113" s="495" t="s">
        <v>716</v>
      </c>
      <c r="F113" s="469" t="s">
        <v>717</v>
      </c>
      <c r="G113" s="482"/>
      <c r="H113" s="428"/>
      <c r="I113" s="428"/>
      <c r="J113" s="429"/>
      <c r="K113" s="430"/>
      <c r="L113" s="430"/>
      <c r="M113" s="430"/>
    </row>
    <row r="114" spans="1:13" ht="15.75">
      <c r="A114" s="204">
        <v>2450</v>
      </c>
      <c r="B114" s="209" t="s">
        <v>425</v>
      </c>
      <c r="C114" s="209">
        <v>5</v>
      </c>
      <c r="D114" s="209">
        <v>0</v>
      </c>
      <c r="E114" s="493" t="s">
        <v>718</v>
      </c>
      <c r="F114" s="490" t="s">
        <v>719</v>
      </c>
      <c r="G114" s="482">
        <f>H114+I114</f>
        <v>322646</v>
      </c>
      <c r="H114" s="428">
        <f>H116+H117+H118+H119+H120</f>
        <v>322646</v>
      </c>
      <c r="I114" s="428"/>
      <c r="J114" s="427"/>
      <c r="K114" s="428"/>
      <c r="L114" s="428"/>
      <c r="M114" s="428"/>
    </row>
    <row r="115" spans="1:13" s="153" customFormat="1" ht="18.75" customHeight="1">
      <c r="A115" s="204"/>
      <c r="B115" s="209"/>
      <c r="C115" s="209"/>
      <c r="D115" s="209"/>
      <c r="E115" s="495" t="s">
        <v>286</v>
      </c>
      <c r="F115" s="486"/>
      <c r="G115" s="482"/>
      <c r="H115" s="428"/>
      <c r="I115" s="428"/>
      <c r="J115" s="431"/>
      <c r="K115" s="432"/>
      <c r="L115" s="432"/>
      <c r="M115" s="432"/>
    </row>
    <row r="116" spans="1:13" ht="15.75">
      <c r="A116" s="204">
        <v>2451</v>
      </c>
      <c r="B116" s="209" t="s">
        <v>425</v>
      </c>
      <c r="C116" s="209">
        <v>5</v>
      </c>
      <c r="D116" s="209">
        <v>1</v>
      </c>
      <c r="E116" s="495" t="s">
        <v>720</v>
      </c>
      <c r="F116" s="469" t="s">
        <v>721</v>
      </c>
      <c r="G116" s="482">
        <f>H116+I116</f>
        <v>322646</v>
      </c>
      <c r="H116" s="428">
        <v>322646</v>
      </c>
      <c r="I116" s="428"/>
      <c r="J116" s="427"/>
      <c r="K116" s="428"/>
      <c r="L116" s="428"/>
      <c r="M116" s="428"/>
    </row>
    <row r="117" spans="1:13" ht="15.75">
      <c r="A117" s="204">
        <v>2452</v>
      </c>
      <c r="B117" s="209" t="s">
        <v>425</v>
      </c>
      <c r="C117" s="209">
        <v>5</v>
      </c>
      <c r="D117" s="209">
        <v>2</v>
      </c>
      <c r="E117" s="495" t="s">
        <v>722</v>
      </c>
      <c r="F117" s="469" t="s">
        <v>723</v>
      </c>
      <c r="G117" s="482"/>
      <c r="H117" s="428"/>
      <c r="I117" s="428"/>
      <c r="J117" s="429"/>
      <c r="K117" s="430"/>
      <c r="L117" s="430"/>
      <c r="M117" s="430"/>
    </row>
    <row r="118" spans="1:13" ht="15.75">
      <c r="A118" s="204">
        <v>2453</v>
      </c>
      <c r="B118" s="209" t="s">
        <v>425</v>
      </c>
      <c r="C118" s="209">
        <v>5</v>
      </c>
      <c r="D118" s="209">
        <v>3</v>
      </c>
      <c r="E118" s="495" t="s">
        <v>724</v>
      </c>
      <c r="F118" s="469" t="s">
        <v>725</v>
      </c>
      <c r="G118" s="482"/>
      <c r="H118" s="428"/>
      <c r="I118" s="428"/>
      <c r="J118" s="429"/>
      <c r="K118" s="430"/>
      <c r="L118" s="430"/>
      <c r="M118" s="430"/>
    </row>
    <row r="119" spans="1:13" ht="15.75">
      <c r="A119" s="204">
        <v>2454</v>
      </c>
      <c r="B119" s="209" t="s">
        <v>425</v>
      </c>
      <c r="C119" s="209">
        <v>5</v>
      </c>
      <c r="D119" s="209">
        <v>4</v>
      </c>
      <c r="E119" s="495" t="s">
        <v>726</v>
      </c>
      <c r="F119" s="469" t="s">
        <v>727</v>
      </c>
      <c r="G119" s="482"/>
      <c r="H119" s="428"/>
      <c r="I119" s="428"/>
      <c r="J119" s="429"/>
      <c r="K119" s="430"/>
      <c r="L119" s="430"/>
      <c r="M119" s="430"/>
    </row>
    <row r="120" spans="1:13" ht="15.75">
      <c r="A120" s="204">
        <v>2455</v>
      </c>
      <c r="B120" s="209" t="s">
        <v>425</v>
      </c>
      <c r="C120" s="209">
        <v>5</v>
      </c>
      <c r="D120" s="209">
        <v>5</v>
      </c>
      <c r="E120" s="495" t="s">
        <v>728</v>
      </c>
      <c r="F120" s="469" t="s">
        <v>729</v>
      </c>
      <c r="G120" s="482"/>
      <c r="H120" s="428"/>
      <c r="I120" s="428"/>
      <c r="J120" s="429"/>
      <c r="K120" s="430"/>
      <c r="L120" s="430"/>
      <c r="M120" s="430"/>
    </row>
    <row r="121" spans="1:13" ht="15.75">
      <c r="A121" s="204">
        <v>2460</v>
      </c>
      <c r="B121" s="209" t="s">
        <v>425</v>
      </c>
      <c r="C121" s="209">
        <v>6</v>
      </c>
      <c r="D121" s="209">
        <v>0</v>
      </c>
      <c r="E121" s="493" t="s">
        <v>730</v>
      </c>
      <c r="F121" s="486" t="s">
        <v>731</v>
      </c>
      <c r="G121" s="482"/>
      <c r="H121" s="428"/>
      <c r="I121" s="428"/>
      <c r="J121" s="429"/>
      <c r="K121" s="430"/>
      <c r="L121" s="430"/>
      <c r="M121" s="430"/>
    </row>
    <row r="122" spans="1:13" s="153" customFormat="1" ht="13.5" customHeight="1">
      <c r="A122" s="204"/>
      <c r="B122" s="209"/>
      <c r="C122" s="209"/>
      <c r="D122" s="209"/>
      <c r="E122" s="495" t="s">
        <v>286</v>
      </c>
      <c r="F122" s="486"/>
      <c r="G122" s="482"/>
      <c r="H122" s="428"/>
      <c r="I122" s="428"/>
      <c r="J122" s="431"/>
      <c r="K122" s="432"/>
      <c r="L122" s="432"/>
      <c r="M122" s="432"/>
    </row>
    <row r="123" spans="1:13" ht="15.75" customHeight="1">
      <c r="A123" s="204">
        <v>2461</v>
      </c>
      <c r="B123" s="209" t="s">
        <v>425</v>
      </c>
      <c r="C123" s="209">
        <v>6</v>
      </c>
      <c r="D123" s="209">
        <v>1</v>
      </c>
      <c r="E123" s="495" t="s">
        <v>732</v>
      </c>
      <c r="F123" s="469" t="s">
        <v>731</v>
      </c>
      <c r="G123" s="482"/>
      <c r="H123" s="428"/>
      <c r="I123" s="428"/>
      <c r="J123" s="429"/>
      <c r="K123" s="430"/>
      <c r="L123" s="430"/>
      <c r="M123" s="430"/>
    </row>
    <row r="124" spans="1:13" ht="15.75">
      <c r="A124" s="204">
        <v>2470</v>
      </c>
      <c r="B124" s="209" t="s">
        <v>425</v>
      </c>
      <c r="C124" s="209">
        <v>7</v>
      </c>
      <c r="D124" s="209">
        <v>0</v>
      </c>
      <c r="E124" s="493" t="s">
        <v>733</v>
      </c>
      <c r="F124" s="490" t="s">
        <v>734</v>
      </c>
      <c r="G124" s="482"/>
      <c r="H124" s="428"/>
      <c r="I124" s="428"/>
      <c r="J124" s="429"/>
      <c r="K124" s="430"/>
      <c r="L124" s="430"/>
      <c r="M124" s="430"/>
    </row>
    <row r="125" spans="1:13" s="153" customFormat="1" ht="13.5" customHeight="1">
      <c r="A125" s="204"/>
      <c r="B125" s="209"/>
      <c r="C125" s="209"/>
      <c r="D125" s="209"/>
      <c r="E125" s="495" t="s">
        <v>286</v>
      </c>
      <c r="F125" s="486"/>
      <c r="G125" s="482"/>
      <c r="H125" s="428"/>
      <c r="I125" s="428"/>
      <c r="J125" s="431"/>
      <c r="K125" s="432"/>
      <c r="L125" s="432"/>
      <c r="M125" s="432"/>
    </row>
    <row r="126" spans="1:13" ht="42.75">
      <c r="A126" s="204">
        <v>2471</v>
      </c>
      <c r="B126" s="209" t="s">
        <v>425</v>
      </c>
      <c r="C126" s="209">
        <v>7</v>
      </c>
      <c r="D126" s="209">
        <v>1</v>
      </c>
      <c r="E126" s="495" t="s">
        <v>735</v>
      </c>
      <c r="F126" s="469" t="s">
        <v>736</v>
      </c>
      <c r="G126" s="482"/>
      <c r="H126" s="428"/>
      <c r="I126" s="428"/>
      <c r="J126" s="429"/>
      <c r="K126" s="430"/>
      <c r="L126" s="430"/>
      <c r="M126" s="430"/>
    </row>
    <row r="127" spans="1:13" ht="28.5">
      <c r="A127" s="204">
        <v>2472</v>
      </c>
      <c r="B127" s="209" t="s">
        <v>425</v>
      </c>
      <c r="C127" s="209">
        <v>7</v>
      </c>
      <c r="D127" s="209">
        <v>2</v>
      </c>
      <c r="E127" s="495" t="s">
        <v>737</v>
      </c>
      <c r="F127" s="491" t="s">
        <v>738</v>
      </c>
      <c r="G127" s="482"/>
      <c r="H127" s="428"/>
      <c r="I127" s="428"/>
      <c r="J127" s="429"/>
      <c r="K127" s="430"/>
      <c r="L127" s="430"/>
      <c r="M127" s="430"/>
    </row>
    <row r="128" spans="1:13" ht="15.75">
      <c r="A128" s="204">
        <v>2473</v>
      </c>
      <c r="B128" s="209" t="s">
        <v>425</v>
      </c>
      <c r="C128" s="209">
        <v>7</v>
      </c>
      <c r="D128" s="209">
        <v>3</v>
      </c>
      <c r="E128" s="495" t="s">
        <v>739</v>
      </c>
      <c r="F128" s="469" t="s">
        <v>740</v>
      </c>
      <c r="G128" s="482"/>
      <c r="H128" s="428"/>
      <c r="I128" s="428"/>
      <c r="J128" s="429"/>
      <c r="K128" s="430"/>
      <c r="L128" s="430"/>
      <c r="M128" s="430"/>
    </row>
    <row r="129" spans="1:13" ht="15.75">
      <c r="A129" s="204">
        <v>2474</v>
      </c>
      <c r="B129" s="209" t="s">
        <v>425</v>
      </c>
      <c r="C129" s="209">
        <v>7</v>
      </c>
      <c r="D129" s="209">
        <v>4</v>
      </c>
      <c r="E129" s="495" t="s">
        <v>741</v>
      </c>
      <c r="F129" s="485" t="s">
        <v>742</v>
      </c>
      <c r="G129" s="482"/>
      <c r="H129" s="428"/>
      <c r="I129" s="428"/>
      <c r="J129" s="429"/>
      <c r="K129" s="430"/>
      <c r="L129" s="430"/>
      <c r="M129" s="430"/>
    </row>
    <row r="130" spans="1:13" ht="48.75" customHeight="1">
      <c r="A130" s="204">
        <v>2480</v>
      </c>
      <c r="B130" s="209" t="s">
        <v>425</v>
      </c>
      <c r="C130" s="209">
        <v>8</v>
      </c>
      <c r="D130" s="209">
        <v>0</v>
      </c>
      <c r="E130" s="493" t="s">
        <v>743</v>
      </c>
      <c r="F130" s="486" t="s">
        <v>744</v>
      </c>
      <c r="G130" s="482"/>
      <c r="H130" s="428"/>
      <c r="I130" s="428"/>
      <c r="J130" s="429"/>
      <c r="K130" s="430"/>
      <c r="L130" s="430"/>
      <c r="M130" s="430"/>
    </row>
    <row r="131" spans="1:13" s="153" customFormat="1" ht="18.75" customHeight="1">
      <c r="A131" s="204"/>
      <c r="B131" s="209"/>
      <c r="C131" s="209"/>
      <c r="D131" s="209"/>
      <c r="E131" s="495" t="s">
        <v>286</v>
      </c>
      <c r="F131" s="486"/>
      <c r="G131" s="482"/>
      <c r="H131" s="428"/>
      <c r="I131" s="428"/>
      <c r="J131" s="431"/>
      <c r="K131" s="432"/>
      <c r="L131" s="432"/>
      <c r="M131" s="432"/>
    </row>
    <row r="132" spans="1:13" ht="57">
      <c r="A132" s="204">
        <v>2481</v>
      </c>
      <c r="B132" s="209" t="s">
        <v>425</v>
      </c>
      <c r="C132" s="209">
        <v>8</v>
      </c>
      <c r="D132" s="209">
        <v>1</v>
      </c>
      <c r="E132" s="495" t="s">
        <v>745</v>
      </c>
      <c r="F132" s="469" t="s">
        <v>746</v>
      </c>
      <c r="G132" s="482"/>
      <c r="H132" s="428"/>
      <c r="I132" s="428"/>
      <c r="J132" s="429"/>
      <c r="K132" s="430"/>
      <c r="L132" s="430"/>
      <c r="M132" s="430"/>
    </row>
    <row r="133" spans="1:13" ht="57.75" customHeight="1">
      <c r="A133" s="204">
        <v>2482</v>
      </c>
      <c r="B133" s="209" t="s">
        <v>425</v>
      </c>
      <c r="C133" s="209">
        <v>8</v>
      </c>
      <c r="D133" s="209">
        <v>2</v>
      </c>
      <c r="E133" s="495" t="s">
        <v>747</v>
      </c>
      <c r="F133" s="469" t="s">
        <v>748</v>
      </c>
      <c r="G133" s="482"/>
      <c r="H133" s="428"/>
      <c r="I133" s="428"/>
      <c r="J133" s="429"/>
      <c r="K133" s="430"/>
      <c r="L133" s="430"/>
      <c r="M133" s="430"/>
    </row>
    <row r="134" spans="1:13" ht="42.75">
      <c r="A134" s="204">
        <v>2483</v>
      </c>
      <c r="B134" s="209" t="s">
        <v>425</v>
      </c>
      <c r="C134" s="209">
        <v>8</v>
      </c>
      <c r="D134" s="209">
        <v>3</v>
      </c>
      <c r="E134" s="495" t="s">
        <v>749</v>
      </c>
      <c r="F134" s="469" t="s">
        <v>750</v>
      </c>
      <c r="G134" s="482"/>
      <c r="H134" s="428"/>
      <c r="I134" s="428"/>
      <c r="J134" s="429"/>
      <c r="K134" s="430"/>
      <c r="L134" s="430"/>
      <c r="M134" s="430"/>
    </row>
    <row r="135" spans="1:13" ht="45" customHeight="1">
      <c r="A135" s="204">
        <v>2484</v>
      </c>
      <c r="B135" s="209" t="s">
        <v>425</v>
      </c>
      <c r="C135" s="209">
        <v>8</v>
      </c>
      <c r="D135" s="209">
        <v>4</v>
      </c>
      <c r="E135" s="495" t="s">
        <v>751</v>
      </c>
      <c r="F135" s="469" t="s">
        <v>752</v>
      </c>
      <c r="G135" s="482"/>
      <c r="H135" s="428"/>
      <c r="I135" s="428"/>
      <c r="J135" s="429"/>
      <c r="K135" s="430"/>
      <c r="L135" s="430"/>
      <c r="M135" s="430"/>
    </row>
    <row r="136" spans="1:13" ht="28.5">
      <c r="A136" s="204">
        <v>2485</v>
      </c>
      <c r="B136" s="209" t="s">
        <v>425</v>
      </c>
      <c r="C136" s="209">
        <v>8</v>
      </c>
      <c r="D136" s="209">
        <v>5</v>
      </c>
      <c r="E136" s="495" t="s">
        <v>753</v>
      </c>
      <c r="F136" s="469" t="s">
        <v>754</v>
      </c>
      <c r="G136" s="482"/>
      <c r="H136" s="428"/>
      <c r="I136" s="428"/>
      <c r="J136" s="429"/>
      <c r="K136" s="430"/>
      <c r="L136" s="430"/>
      <c r="M136" s="430"/>
    </row>
    <row r="137" spans="1:13" ht="28.5">
      <c r="A137" s="204">
        <v>2486</v>
      </c>
      <c r="B137" s="209" t="s">
        <v>425</v>
      </c>
      <c r="C137" s="209">
        <v>8</v>
      </c>
      <c r="D137" s="209">
        <v>6</v>
      </c>
      <c r="E137" s="495" t="s">
        <v>755</v>
      </c>
      <c r="F137" s="469" t="s">
        <v>756</v>
      </c>
      <c r="G137" s="482"/>
      <c r="H137" s="428"/>
      <c r="I137" s="428"/>
      <c r="J137" s="429"/>
      <c r="K137" s="430"/>
      <c r="L137" s="430"/>
      <c r="M137" s="430"/>
    </row>
    <row r="138" spans="1:13" ht="31.5" customHeight="1">
      <c r="A138" s="204">
        <v>2487</v>
      </c>
      <c r="B138" s="209" t="s">
        <v>425</v>
      </c>
      <c r="C138" s="209">
        <v>8</v>
      </c>
      <c r="D138" s="209">
        <v>7</v>
      </c>
      <c r="E138" s="495" t="s">
        <v>757</v>
      </c>
      <c r="F138" s="469" t="s">
        <v>758</v>
      </c>
      <c r="G138" s="482"/>
      <c r="H138" s="428"/>
      <c r="I138" s="428"/>
      <c r="J138" s="429"/>
      <c r="K138" s="430"/>
      <c r="L138" s="430"/>
      <c r="M138" s="430"/>
    </row>
    <row r="139" spans="1:13" ht="28.5">
      <c r="A139" s="204">
        <v>2490</v>
      </c>
      <c r="B139" s="209" t="s">
        <v>425</v>
      </c>
      <c r="C139" s="209">
        <v>9</v>
      </c>
      <c r="D139" s="209">
        <v>0</v>
      </c>
      <c r="E139" s="493" t="s">
        <v>759</v>
      </c>
      <c r="F139" s="486" t="s">
        <v>760</v>
      </c>
      <c r="G139" s="482">
        <f>H139+I139</f>
        <v>-100000</v>
      </c>
      <c r="H139" s="428"/>
      <c r="I139" s="428">
        <f>I141</f>
        <v>-100000</v>
      </c>
      <c r="J139" s="427"/>
      <c r="K139" s="428"/>
      <c r="L139" s="428"/>
      <c r="M139" s="428"/>
    </row>
    <row r="140" spans="1:13" s="153" customFormat="1" ht="17.25" customHeight="1">
      <c r="A140" s="204"/>
      <c r="B140" s="209"/>
      <c r="C140" s="209"/>
      <c r="D140" s="209"/>
      <c r="E140" s="495" t="s">
        <v>286</v>
      </c>
      <c r="F140" s="486"/>
      <c r="G140" s="482"/>
      <c r="H140" s="428"/>
      <c r="I140" s="428"/>
      <c r="J140" s="431"/>
      <c r="K140" s="432"/>
      <c r="L140" s="432"/>
      <c r="M140" s="432"/>
    </row>
    <row r="141" spans="1:13" ht="28.5">
      <c r="A141" s="204">
        <v>2491</v>
      </c>
      <c r="B141" s="209" t="s">
        <v>425</v>
      </c>
      <c r="C141" s="209">
        <v>9</v>
      </c>
      <c r="D141" s="209">
        <v>1</v>
      </c>
      <c r="E141" s="495" t="s">
        <v>759</v>
      </c>
      <c r="F141" s="469" t="s">
        <v>761</v>
      </c>
      <c r="G141" s="482">
        <f>H141+I141</f>
        <v>-100000</v>
      </c>
      <c r="H141" s="428"/>
      <c r="I141" s="428">
        <v>-100000</v>
      </c>
      <c r="J141" s="427"/>
      <c r="K141" s="428"/>
      <c r="L141" s="428"/>
      <c r="M141" s="428"/>
    </row>
    <row r="142" spans="1:13" s="105" customFormat="1" ht="65.25" customHeight="1">
      <c r="A142" s="213">
        <v>2500</v>
      </c>
      <c r="B142" s="209" t="s">
        <v>427</v>
      </c>
      <c r="C142" s="209">
        <v>0</v>
      </c>
      <c r="D142" s="209">
        <v>0</v>
      </c>
      <c r="E142" s="492" t="s">
        <v>913</v>
      </c>
      <c r="F142" s="475" t="s">
        <v>762</v>
      </c>
      <c r="G142" s="482">
        <f>H142+I142</f>
        <v>106270</v>
      </c>
      <c r="H142" s="428">
        <f>H144+H147+H150+H153+H156+H159</f>
        <v>91010</v>
      </c>
      <c r="I142" s="428">
        <f>I144+I147+I150+I153+I156+I159</f>
        <v>15260</v>
      </c>
      <c r="J142" s="427"/>
      <c r="K142" s="428"/>
      <c r="L142" s="428"/>
      <c r="M142" s="428"/>
    </row>
    <row r="143" spans="1:13" ht="19.5" customHeight="1">
      <c r="A143" s="204"/>
      <c r="B143" s="209"/>
      <c r="C143" s="209"/>
      <c r="D143" s="209"/>
      <c r="E143" s="495" t="s">
        <v>285</v>
      </c>
      <c r="F143" s="485"/>
      <c r="G143" s="482"/>
      <c r="H143" s="428"/>
      <c r="I143" s="428"/>
      <c r="J143" s="429"/>
      <c r="K143" s="430"/>
      <c r="L143" s="430"/>
      <c r="M143" s="430"/>
    </row>
    <row r="144" spans="1:13" ht="15.75">
      <c r="A144" s="204">
        <v>2510</v>
      </c>
      <c r="B144" s="209" t="s">
        <v>427</v>
      </c>
      <c r="C144" s="209">
        <v>1</v>
      </c>
      <c r="D144" s="209">
        <v>0</v>
      </c>
      <c r="E144" s="493" t="s">
        <v>763</v>
      </c>
      <c r="F144" s="486" t="s">
        <v>764</v>
      </c>
      <c r="G144" s="482">
        <f>H144+I144</f>
        <v>71710</v>
      </c>
      <c r="H144" s="428">
        <f>H146</f>
        <v>59450</v>
      </c>
      <c r="I144" s="428">
        <f>I146</f>
        <v>12260</v>
      </c>
      <c r="J144" s="427"/>
      <c r="K144" s="428"/>
      <c r="L144" s="428"/>
      <c r="M144" s="428"/>
    </row>
    <row r="145" spans="1:13" s="153" customFormat="1" ht="20.25" customHeight="1">
      <c r="A145" s="204"/>
      <c r="B145" s="209"/>
      <c r="C145" s="209"/>
      <c r="D145" s="209"/>
      <c r="E145" s="495" t="s">
        <v>286</v>
      </c>
      <c r="F145" s="486"/>
      <c r="G145" s="482"/>
      <c r="H145" s="428"/>
      <c r="I145" s="428"/>
      <c r="J145" s="431"/>
      <c r="K145" s="432"/>
      <c r="L145" s="432"/>
      <c r="M145" s="432"/>
    </row>
    <row r="146" spans="1:13" ht="15.75">
      <c r="A146" s="204">
        <v>2511</v>
      </c>
      <c r="B146" s="209" t="s">
        <v>427</v>
      </c>
      <c r="C146" s="209">
        <v>1</v>
      </c>
      <c r="D146" s="209">
        <v>1</v>
      </c>
      <c r="E146" s="495" t="s">
        <v>763</v>
      </c>
      <c r="F146" s="469" t="s">
        <v>765</v>
      </c>
      <c r="G146" s="482">
        <f>H146+I146</f>
        <v>71710</v>
      </c>
      <c r="H146" s="428">
        <v>59450</v>
      </c>
      <c r="I146" s="428">
        <v>12260</v>
      </c>
      <c r="J146" s="427"/>
      <c r="K146" s="428"/>
      <c r="L146" s="428"/>
      <c r="M146" s="428"/>
    </row>
    <row r="147" spans="1:13" ht="15.75">
      <c r="A147" s="204">
        <v>2520</v>
      </c>
      <c r="B147" s="209" t="s">
        <v>427</v>
      </c>
      <c r="C147" s="209">
        <v>2</v>
      </c>
      <c r="D147" s="209">
        <v>0</v>
      </c>
      <c r="E147" s="493" t="s">
        <v>766</v>
      </c>
      <c r="F147" s="486" t="s">
        <v>767</v>
      </c>
      <c r="G147" s="482"/>
      <c r="H147" s="428"/>
      <c r="I147" s="428"/>
      <c r="J147" s="429"/>
      <c r="K147" s="430"/>
      <c r="L147" s="430"/>
      <c r="M147" s="430"/>
    </row>
    <row r="148" spans="1:13" s="153" customFormat="1" ht="21" customHeight="1">
      <c r="A148" s="204"/>
      <c r="B148" s="209"/>
      <c r="C148" s="209"/>
      <c r="D148" s="209"/>
      <c r="E148" s="495" t="s">
        <v>286</v>
      </c>
      <c r="F148" s="486"/>
      <c r="G148" s="482"/>
      <c r="H148" s="428"/>
      <c r="I148" s="428"/>
      <c r="J148" s="431"/>
      <c r="K148" s="432"/>
      <c r="L148" s="432"/>
      <c r="M148" s="432"/>
    </row>
    <row r="149" spans="1:13" ht="15.75">
      <c r="A149" s="204">
        <v>2521</v>
      </c>
      <c r="B149" s="209" t="s">
        <v>427</v>
      </c>
      <c r="C149" s="209">
        <v>2</v>
      </c>
      <c r="D149" s="209">
        <v>1</v>
      </c>
      <c r="E149" s="495" t="s">
        <v>768</v>
      </c>
      <c r="F149" s="469" t="s">
        <v>769</v>
      </c>
      <c r="G149" s="482"/>
      <c r="H149" s="428"/>
      <c r="I149" s="428"/>
      <c r="J149" s="429"/>
      <c r="K149" s="430"/>
      <c r="L149" s="430"/>
      <c r="M149" s="430"/>
    </row>
    <row r="150" spans="1:13" ht="28.5">
      <c r="A150" s="204">
        <v>2530</v>
      </c>
      <c r="B150" s="209" t="s">
        <v>427</v>
      </c>
      <c r="C150" s="209">
        <v>3</v>
      </c>
      <c r="D150" s="209">
        <v>0</v>
      </c>
      <c r="E150" s="493" t="s">
        <v>770</v>
      </c>
      <c r="F150" s="486" t="s">
        <v>771</v>
      </c>
      <c r="G150" s="482"/>
      <c r="H150" s="428"/>
      <c r="I150" s="428"/>
      <c r="J150" s="429"/>
      <c r="K150" s="430"/>
      <c r="L150" s="430"/>
      <c r="M150" s="430"/>
    </row>
    <row r="151" spans="1:13" s="153" customFormat="1" ht="20.25" customHeight="1">
      <c r="A151" s="204"/>
      <c r="B151" s="209"/>
      <c r="C151" s="209"/>
      <c r="D151" s="209"/>
      <c r="E151" s="495" t="s">
        <v>286</v>
      </c>
      <c r="F151" s="486"/>
      <c r="G151" s="482"/>
      <c r="H151" s="428"/>
      <c r="I151" s="428"/>
      <c r="J151" s="431"/>
      <c r="K151" s="432"/>
      <c r="L151" s="432"/>
      <c r="M151" s="432"/>
    </row>
    <row r="152" spans="1:13" ht="28.5">
      <c r="A152" s="204">
        <v>2531</v>
      </c>
      <c r="B152" s="209" t="s">
        <v>427</v>
      </c>
      <c r="C152" s="209">
        <v>3</v>
      </c>
      <c r="D152" s="209">
        <v>1</v>
      </c>
      <c r="E152" s="495" t="s">
        <v>770</v>
      </c>
      <c r="F152" s="469" t="s">
        <v>772</v>
      </c>
      <c r="G152" s="482"/>
      <c r="H152" s="428"/>
      <c r="I152" s="428"/>
      <c r="J152" s="429"/>
      <c r="K152" s="430"/>
      <c r="L152" s="430"/>
      <c r="M152" s="430"/>
    </row>
    <row r="153" spans="1:13" ht="28.5">
      <c r="A153" s="204">
        <v>2540</v>
      </c>
      <c r="B153" s="209" t="s">
        <v>427</v>
      </c>
      <c r="C153" s="209">
        <v>4</v>
      </c>
      <c r="D153" s="209">
        <v>0</v>
      </c>
      <c r="E153" s="493" t="s">
        <v>773</v>
      </c>
      <c r="F153" s="486" t="s">
        <v>774</v>
      </c>
      <c r="G153" s="482"/>
      <c r="H153" s="428"/>
      <c r="I153" s="428"/>
      <c r="J153" s="429"/>
      <c r="K153" s="430"/>
      <c r="L153" s="430"/>
      <c r="M153" s="430"/>
    </row>
    <row r="154" spans="1:13" s="153" customFormat="1" ht="19.5" customHeight="1">
      <c r="A154" s="204"/>
      <c r="B154" s="209"/>
      <c r="C154" s="209"/>
      <c r="D154" s="209"/>
      <c r="E154" s="495" t="s">
        <v>286</v>
      </c>
      <c r="F154" s="486"/>
      <c r="G154" s="482"/>
      <c r="H154" s="428"/>
      <c r="I154" s="428"/>
      <c r="J154" s="431"/>
      <c r="K154" s="432"/>
      <c r="L154" s="432"/>
      <c r="M154" s="432"/>
    </row>
    <row r="155" spans="1:13" ht="29.25" customHeight="1">
      <c r="A155" s="204">
        <v>2541</v>
      </c>
      <c r="B155" s="209" t="s">
        <v>427</v>
      </c>
      <c r="C155" s="209">
        <v>4</v>
      </c>
      <c r="D155" s="209">
        <v>1</v>
      </c>
      <c r="E155" s="495" t="s">
        <v>773</v>
      </c>
      <c r="F155" s="469" t="s">
        <v>775</v>
      </c>
      <c r="G155" s="482"/>
      <c r="H155" s="428"/>
      <c r="I155" s="428"/>
      <c r="J155" s="429"/>
      <c r="K155" s="430"/>
      <c r="L155" s="430"/>
      <c r="M155" s="430"/>
    </row>
    <row r="156" spans="1:13" ht="45" customHeight="1">
      <c r="A156" s="204">
        <v>2550</v>
      </c>
      <c r="B156" s="209" t="s">
        <v>427</v>
      </c>
      <c r="C156" s="209">
        <v>5</v>
      </c>
      <c r="D156" s="209">
        <v>0</v>
      </c>
      <c r="E156" s="493" t="s">
        <v>776</v>
      </c>
      <c r="F156" s="486" t="s">
        <v>777</v>
      </c>
      <c r="G156" s="482"/>
      <c r="H156" s="428"/>
      <c r="I156" s="428"/>
      <c r="J156" s="429"/>
      <c r="K156" s="430"/>
      <c r="L156" s="430"/>
      <c r="M156" s="430"/>
    </row>
    <row r="157" spans="1:13" s="153" customFormat="1" ht="19.5" customHeight="1">
      <c r="A157" s="204"/>
      <c r="B157" s="209"/>
      <c r="C157" s="209"/>
      <c r="D157" s="209"/>
      <c r="E157" s="495" t="s">
        <v>286</v>
      </c>
      <c r="F157" s="486"/>
      <c r="G157" s="482"/>
      <c r="H157" s="428"/>
      <c r="I157" s="428"/>
      <c r="J157" s="431"/>
      <c r="K157" s="432"/>
      <c r="L157" s="432"/>
      <c r="M157" s="432"/>
    </row>
    <row r="158" spans="1:13" ht="42.75">
      <c r="A158" s="204">
        <v>2551</v>
      </c>
      <c r="B158" s="209" t="s">
        <v>427</v>
      </c>
      <c r="C158" s="209">
        <v>5</v>
      </c>
      <c r="D158" s="209">
        <v>1</v>
      </c>
      <c r="E158" s="495" t="s">
        <v>776</v>
      </c>
      <c r="F158" s="469" t="s">
        <v>778</v>
      </c>
      <c r="G158" s="482"/>
      <c r="H158" s="428"/>
      <c r="I158" s="428"/>
      <c r="J158" s="429"/>
      <c r="K158" s="430"/>
      <c r="L158" s="430"/>
      <c r="M158" s="430"/>
    </row>
    <row r="159" spans="1:13" ht="30.75" customHeight="1">
      <c r="A159" s="204">
        <v>2560</v>
      </c>
      <c r="B159" s="209" t="s">
        <v>427</v>
      </c>
      <c r="C159" s="209">
        <v>6</v>
      </c>
      <c r="D159" s="209">
        <v>0</v>
      </c>
      <c r="E159" s="493" t="s">
        <v>779</v>
      </c>
      <c r="F159" s="486" t="s">
        <v>780</v>
      </c>
      <c r="G159" s="482">
        <f>H159+I159</f>
        <v>34560</v>
      </c>
      <c r="H159" s="428">
        <f>H161</f>
        <v>31560</v>
      </c>
      <c r="I159" s="428">
        <f>I161</f>
        <v>3000</v>
      </c>
      <c r="J159" s="427"/>
      <c r="K159" s="428"/>
      <c r="L159" s="428"/>
      <c r="M159" s="428"/>
    </row>
    <row r="160" spans="1:13" s="153" customFormat="1" ht="20.25" customHeight="1">
      <c r="A160" s="204"/>
      <c r="B160" s="209"/>
      <c r="C160" s="209"/>
      <c r="D160" s="209"/>
      <c r="E160" s="495" t="s">
        <v>286</v>
      </c>
      <c r="F160" s="486"/>
      <c r="G160" s="482"/>
      <c r="H160" s="428"/>
      <c r="I160" s="428"/>
      <c r="J160" s="431"/>
      <c r="K160" s="432"/>
      <c r="L160" s="432"/>
      <c r="M160" s="432"/>
    </row>
    <row r="161" spans="1:13" ht="31.5">
      <c r="A161" s="204">
        <v>2561</v>
      </c>
      <c r="B161" s="209" t="s">
        <v>427</v>
      </c>
      <c r="C161" s="209">
        <v>6</v>
      </c>
      <c r="D161" s="209">
        <v>1</v>
      </c>
      <c r="E161" s="495" t="s">
        <v>779</v>
      </c>
      <c r="F161" s="469" t="s">
        <v>781</v>
      </c>
      <c r="G161" s="482">
        <f>H161+I161</f>
        <v>34560</v>
      </c>
      <c r="H161" s="428">
        <v>31560</v>
      </c>
      <c r="I161" s="428">
        <v>3000</v>
      </c>
      <c r="J161" s="427"/>
      <c r="K161" s="428"/>
      <c r="L161" s="428"/>
      <c r="M161" s="428"/>
    </row>
    <row r="162" spans="1:13" s="105" customFormat="1" ht="55.5" customHeight="1">
      <c r="A162" s="213">
        <v>2600</v>
      </c>
      <c r="B162" s="209" t="s">
        <v>428</v>
      </c>
      <c r="C162" s="209">
        <v>0</v>
      </c>
      <c r="D162" s="209">
        <v>0</v>
      </c>
      <c r="E162" s="492" t="s">
        <v>914</v>
      </c>
      <c r="F162" s="475" t="s">
        <v>782</v>
      </c>
      <c r="G162" s="482">
        <f>H162+I162</f>
        <v>312830</v>
      </c>
      <c r="H162" s="428">
        <f>H164+H167+H170+H173+H176+H179</f>
        <v>252830</v>
      </c>
      <c r="I162" s="428">
        <f>I164+I167+I170+I173+I176+I179</f>
        <v>60000</v>
      </c>
      <c r="J162" s="427"/>
      <c r="K162" s="428"/>
      <c r="L162" s="428"/>
      <c r="M162" s="428"/>
    </row>
    <row r="163" spans="1:13" ht="21.75" customHeight="1">
      <c r="A163" s="204"/>
      <c r="B163" s="209"/>
      <c r="C163" s="209"/>
      <c r="D163" s="209"/>
      <c r="E163" s="495" t="s">
        <v>285</v>
      </c>
      <c r="F163" s="485"/>
      <c r="G163" s="482"/>
      <c r="H163" s="428"/>
      <c r="I163" s="428"/>
      <c r="J163" s="429"/>
      <c r="K163" s="430"/>
      <c r="L163" s="430"/>
      <c r="M163" s="430"/>
    </row>
    <row r="164" spans="1:13" ht="21" customHeight="1">
      <c r="A164" s="204">
        <v>2610</v>
      </c>
      <c r="B164" s="209" t="s">
        <v>428</v>
      </c>
      <c r="C164" s="209">
        <v>1</v>
      </c>
      <c r="D164" s="209">
        <v>0</v>
      </c>
      <c r="E164" s="493" t="s">
        <v>902</v>
      </c>
      <c r="F164" s="486" t="s">
        <v>784</v>
      </c>
      <c r="G164" s="482"/>
      <c r="H164" s="428"/>
      <c r="I164" s="428"/>
      <c r="J164" s="429"/>
      <c r="K164" s="430"/>
      <c r="L164" s="430"/>
      <c r="M164" s="430"/>
    </row>
    <row r="165" spans="1:13" s="153" customFormat="1" ht="16.5" customHeight="1">
      <c r="A165" s="204"/>
      <c r="B165" s="209"/>
      <c r="C165" s="209"/>
      <c r="D165" s="209"/>
      <c r="E165" s="495" t="s">
        <v>286</v>
      </c>
      <c r="F165" s="486"/>
      <c r="G165" s="482"/>
      <c r="H165" s="428"/>
      <c r="I165" s="428"/>
      <c r="J165" s="431"/>
      <c r="K165" s="432"/>
      <c r="L165" s="432"/>
      <c r="M165" s="432"/>
    </row>
    <row r="166" spans="1:13" ht="15.75">
      <c r="A166" s="204">
        <v>2611</v>
      </c>
      <c r="B166" s="209" t="s">
        <v>428</v>
      </c>
      <c r="C166" s="209">
        <v>1</v>
      </c>
      <c r="D166" s="209">
        <v>1</v>
      </c>
      <c r="E166" s="495" t="s">
        <v>785</v>
      </c>
      <c r="F166" s="469" t="s">
        <v>786</v>
      </c>
      <c r="G166" s="482"/>
      <c r="H166" s="428"/>
      <c r="I166" s="428"/>
      <c r="J166" s="429"/>
      <c r="K166" s="430"/>
      <c r="L166" s="430"/>
      <c r="M166" s="430"/>
    </row>
    <row r="167" spans="1:13" ht="15.75">
      <c r="A167" s="204">
        <v>2620</v>
      </c>
      <c r="B167" s="209" t="s">
        <v>428</v>
      </c>
      <c r="C167" s="209">
        <v>2</v>
      </c>
      <c r="D167" s="209">
        <v>0</v>
      </c>
      <c r="E167" s="493" t="s">
        <v>787</v>
      </c>
      <c r="F167" s="486" t="s">
        <v>788</v>
      </c>
      <c r="G167" s="482"/>
      <c r="H167" s="428"/>
      <c r="I167" s="428"/>
      <c r="J167" s="427"/>
      <c r="K167" s="428"/>
      <c r="L167" s="428"/>
      <c r="M167" s="428"/>
    </row>
    <row r="168" spans="1:13" s="153" customFormat="1" ht="18.75" customHeight="1">
      <c r="A168" s="204"/>
      <c r="B168" s="209"/>
      <c r="C168" s="209"/>
      <c r="D168" s="209"/>
      <c r="E168" s="495" t="s">
        <v>286</v>
      </c>
      <c r="F168" s="486"/>
      <c r="G168" s="482"/>
      <c r="H168" s="428"/>
      <c r="I168" s="428"/>
      <c r="J168" s="431"/>
      <c r="K168" s="432"/>
      <c r="L168" s="432"/>
      <c r="M168" s="432"/>
    </row>
    <row r="169" spans="1:13" ht="15.75">
      <c r="A169" s="204">
        <v>2621</v>
      </c>
      <c r="B169" s="209" t="s">
        <v>428</v>
      </c>
      <c r="C169" s="209">
        <v>2</v>
      </c>
      <c r="D169" s="209">
        <v>1</v>
      </c>
      <c r="E169" s="495" t="s">
        <v>787</v>
      </c>
      <c r="F169" s="469" t="s">
        <v>789</v>
      </c>
      <c r="G169" s="482"/>
      <c r="H169" s="428"/>
      <c r="I169" s="428"/>
      <c r="J169" s="427"/>
      <c r="K169" s="428"/>
      <c r="L169" s="428"/>
      <c r="M169" s="428"/>
    </row>
    <row r="170" spans="1:13" ht="15.75">
      <c r="A170" s="204">
        <v>2630</v>
      </c>
      <c r="B170" s="209" t="s">
        <v>428</v>
      </c>
      <c r="C170" s="209">
        <v>3</v>
      </c>
      <c r="D170" s="209">
        <v>0</v>
      </c>
      <c r="E170" s="493" t="s">
        <v>790</v>
      </c>
      <c r="F170" s="486" t="s">
        <v>791</v>
      </c>
      <c r="G170" s="482"/>
      <c r="H170" s="428"/>
      <c r="I170" s="428"/>
      <c r="J170" s="429"/>
      <c r="K170" s="430"/>
      <c r="L170" s="430"/>
      <c r="M170" s="430"/>
    </row>
    <row r="171" spans="1:13" s="153" customFormat="1" ht="17.25" customHeight="1">
      <c r="A171" s="204"/>
      <c r="B171" s="209"/>
      <c r="C171" s="209"/>
      <c r="D171" s="209"/>
      <c r="E171" s="495" t="s">
        <v>286</v>
      </c>
      <c r="F171" s="486"/>
      <c r="G171" s="482"/>
      <c r="H171" s="428"/>
      <c r="I171" s="428"/>
      <c r="J171" s="431"/>
      <c r="K171" s="432"/>
      <c r="L171" s="432"/>
      <c r="M171" s="432"/>
    </row>
    <row r="172" spans="1:13" ht="15.75">
      <c r="A172" s="204">
        <v>2631</v>
      </c>
      <c r="B172" s="209" t="s">
        <v>428</v>
      </c>
      <c r="C172" s="209">
        <v>3</v>
      </c>
      <c r="D172" s="209">
        <v>1</v>
      </c>
      <c r="E172" s="495" t="s">
        <v>792</v>
      </c>
      <c r="F172" s="486" t="s">
        <v>793</v>
      </c>
      <c r="G172" s="482"/>
      <c r="H172" s="428"/>
      <c r="I172" s="428"/>
      <c r="J172" s="429"/>
      <c r="K172" s="430"/>
      <c r="L172" s="430"/>
      <c r="M172" s="430"/>
    </row>
    <row r="173" spans="1:13" ht="22.5" customHeight="1">
      <c r="A173" s="204">
        <v>2640</v>
      </c>
      <c r="B173" s="209" t="s">
        <v>428</v>
      </c>
      <c r="C173" s="209">
        <v>4</v>
      </c>
      <c r="D173" s="209">
        <v>0</v>
      </c>
      <c r="E173" s="493" t="s">
        <v>794</v>
      </c>
      <c r="F173" s="486" t="s">
        <v>795</v>
      </c>
      <c r="G173" s="482">
        <f>H173+I173</f>
        <v>202300</v>
      </c>
      <c r="H173" s="428">
        <f>H175</f>
        <v>192300</v>
      </c>
      <c r="I173" s="428">
        <f>I175</f>
        <v>10000</v>
      </c>
      <c r="J173" s="427"/>
      <c r="K173" s="428"/>
      <c r="L173" s="428"/>
      <c r="M173" s="428"/>
    </row>
    <row r="174" spans="1:13" s="153" customFormat="1" ht="15" customHeight="1">
      <c r="A174" s="204"/>
      <c r="B174" s="209"/>
      <c r="C174" s="209"/>
      <c r="D174" s="209"/>
      <c r="E174" s="495" t="s">
        <v>286</v>
      </c>
      <c r="F174" s="486"/>
      <c r="G174" s="482"/>
      <c r="H174" s="428"/>
      <c r="I174" s="428"/>
      <c r="J174" s="431"/>
      <c r="K174" s="432"/>
      <c r="L174" s="432"/>
      <c r="M174" s="432"/>
    </row>
    <row r="175" spans="1:13" ht="15.75">
      <c r="A175" s="204">
        <v>2641</v>
      </c>
      <c r="B175" s="209" t="s">
        <v>428</v>
      </c>
      <c r="C175" s="209">
        <v>4</v>
      </c>
      <c r="D175" s="209">
        <v>1</v>
      </c>
      <c r="E175" s="495" t="s">
        <v>796</v>
      </c>
      <c r="F175" s="469" t="s">
        <v>797</v>
      </c>
      <c r="G175" s="482">
        <f>H175+I175</f>
        <v>202300</v>
      </c>
      <c r="H175" s="428">
        <v>192300</v>
      </c>
      <c r="I175" s="428">
        <v>10000</v>
      </c>
      <c r="J175" s="427"/>
      <c r="K175" s="428"/>
      <c r="L175" s="428"/>
      <c r="M175" s="428"/>
    </row>
    <row r="176" spans="1:13" ht="57">
      <c r="A176" s="204">
        <v>2650</v>
      </c>
      <c r="B176" s="209" t="s">
        <v>428</v>
      </c>
      <c r="C176" s="209">
        <v>5</v>
      </c>
      <c r="D176" s="209">
        <v>0</v>
      </c>
      <c r="E176" s="493" t="s">
        <v>806</v>
      </c>
      <c r="F176" s="486" t="s">
        <v>807</v>
      </c>
      <c r="G176" s="482"/>
      <c r="H176" s="428"/>
      <c r="I176" s="428"/>
      <c r="J176" s="429"/>
      <c r="K176" s="430"/>
      <c r="L176" s="430"/>
      <c r="M176" s="430"/>
    </row>
    <row r="177" spans="1:13" s="153" customFormat="1" ht="18.75" customHeight="1">
      <c r="A177" s="204"/>
      <c r="B177" s="209"/>
      <c r="C177" s="209"/>
      <c r="D177" s="209"/>
      <c r="E177" s="495" t="s">
        <v>286</v>
      </c>
      <c r="F177" s="486"/>
      <c r="G177" s="482"/>
      <c r="H177" s="428"/>
      <c r="I177" s="428"/>
      <c r="J177" s="431"/>
      <c r="K177" s="432"/>
      <c r="L177" s="432"/>
      <c r="M177" s="432"/>
    </row>
    <row r="178" spans="1:13" ht="57">
      <c r="A178" s="204">
        <v>2651</v>
      </c>
      <c r="B178" s="209" t="s">
        <v>428</v>
      </c>
      <c r="C178" s="209">
        <v>5</v>
      </c>
      <c r="D178" s="209">
        <v>1</v>
      </c>
      <c r="E178" s="495" t="s">
        <v>806</v>
      </c>
      <c r="F178" s="469" t="s">
        <v>808</v>
      </c>
      <c r="G178" s="482"/>
      <c r="H178" s="428"/>
      <c r="I178" s="428"/>
      <c r="J178" s="429"/>
      <c r="K178" s="430"/>
      <c r="L178" s="430"/>
      <c r="M178" s="430"/>
    </row>
    <row r="179" spans="1:13" ht="42.75">
      <c r="A179" s="204">
        <v>2660</v>
      </c>
      <c r="B179" s="209" t="s">
        <v>428</v>
      </c>
      <c r="C179" s="209">
        <v>6</v>
      </c>
      <c r="D179" s="209">
        <v>0</v>
      </c>
      <c r="E179" s="493" t="s">
        <v>809</v>
      </c>
      <c r="F179" s="490" t="s">
        <v>810</v>
      </c>
      <c r="G179" s="482">
        <f>H179+I179</f>
        <v>110530</v>
      </c>
      <c r="H179" s="428">
        <f>H181</f>
        <v>60530</v>
      </c>
      <c r="I179" s="428">
        <f>I181</f>
        <v>50000</v>
      </c>
      <c r="J179" s="427"/>
      <c r="K179" s="428"/>
      <c r="L179" s="428"/>
      <c r="M179" s="428"/>
    </row>
    <row r="180" spans="1:13" s="153" customFormat="1" ht="18.75" customHeight="1">
      <c r="A180" s="204"/>
      <c r="B180" s="209"/>
      <c r="C180" s="209"/>
      <c r="D180" s="209"/>
      <c r="E180" s="495" t="s">
        <v>286</v>
      </c>
      <c r="F180" s="486"/>
      <c r="G180" s="482"/>
      <c r="H180" s="428"/>
      <c r="I180" s="428"/>
      <c r="J180" s="431"/>
      <c r="K180" s="432"/>
      <c r="L180" s="432"/>
      <c r="M180" s="432"/>
    </row>
    <row r="181" spans="1:13" ht="42.75">
      <c r="A181" s="204">
        <v>2661</v>
      </c>
      <c r="B181" s="209" t="s">
        <v>428</v>
      </c>
      <c r="C181" s="209">
        <v>6</v>
      </c>
      <c r="D181" s="209">
        <v>1</v>
      </c>
      <c r="E181" s="495" t="s">
        <v>809</v>
      </c>
      <c r="F181" s="469" t="s">
        <v>811</v>
      </c>
      <c r="G181" s="482">
        <f>H181+I181</f>
        <v>110530</v>
      </c>
      <c r="H181" s="428">
        <v>60530</v>
      </c>
      <c r="I181" s="428">
        <v>50000</v>
      </c>
      <c r="J181" s="427"/>
      <c r="K181" s="428"/>
      <c r="L181" s="428"/>
      <c r="M181" s="428"/>
    </row>
    <row r="182" spans="1:13" s="105" customFormat="1" ht="48" customHeight="1">
      <c r="A182" s="213">
        <v>2700</v>
      </c>
      <c r="B182" s="209" t="s">
        <v>429</v>
      </c>
      <c r="C182" s="209">
        <v>0</v>
      </c>
      <c r="D182" s="209">
        <v>0</v>
      </c>
      <c r="E182" s="492" t="s">
        <v>915</v>
      </c>
      <c r="F182" s="475" t="s">
        <v>812</v>
      </c>
      <c r="G182" s="482"/>
      <c r="H182" s="428"/>
      <c r="I182" s="428"/>
      <c r="J182" s="433"/>
      <c r="K182" s="434"/>
      <c r="L182" s="434"/>
      <c r="M182" s="434"/>
    </row>
    <row r="183" spans="1:13" ht="16.5" customHeight="1">
      <c r="A183" s="204"/>
      <c r="B183" s="209"/>
      <c r="C183" s="209"/>
      <c r="D183" s="209"/>
      <c r="E183" s="495" t="s">
        <v>285</v>
      </c>
      <c r="F183" s="485"/>
      <c r="G183" s="482"/>
      <c r="H183" s="428"/>
      <c r="I183" s="428"/>
      <c r="J183" s="429"/>
      <c r="K183" s="430"/>
      <c r="L183" s="430"/>
      <c r="M183" s="430"/>
    </row>
    <row r="184" spans="1:13" ht="31.5">
      <c r="A184" s="204">
        <v>2710</v>
      </c>
      <c r="B184" s="209" t="s">
        <v>429</v>
      </c>
      <c r="C184" s="209">
        <v>1</v>
      </c>
      <c r="D184" s="209">
        <v>0</v>
      </c>
      <c r="E184" s="493" t="s">
        <v>813</v>
      </c>
      <c r="F184" s="486" t="s">
        <v>814</v>
      </c>
      <c r="G184" s="482"/>
      <c r="H184" s="428"/>
      <c r="I184" s="428"/>
      <c r="J184" s="429"/>
      <c r="K184" s="430"/>
      <c r="L184" s="430"/>
      <c r="M184" s="430"/>
    </row>
    <row r="185" spans="1:13" s="153" customFormat="1" ht="15.75" customHeight="1">
      <c r="A185" s="204"/>
      <c r="B185" s="209"/>
      <c r="C185" s="209"/>
      <c r="D185" s="209"/>
      <c r="E185" s="495" t="s">
        <v>286</v>
      </c>
      <c r="F185" s="486"/>
      <c r="G185" s="482"/>
      <c r="H185" s="428"/>
      <c r="I185" s="428"/>
      <c r="J185" s="431"/>
      <c r="K185" s="432"/>
      <c r="L185" s="432"/>
      <c r="M185" s="432"/>
    </row>
    <row r="186" spans="1:13" ht="15.75">
      <c r="A186" s="204">
        <v>2711</v>
      </c>
      <c r="B186" s="209" t="s">
        <v>429</v>
      </c>
      <c r="C186" s="209">
        <v>1</v>
      </c>
      <c r="D186" s="209">
        <v>1</v>
      </c>
      <c r="E186" s="495" t="s">
        <v>815</v>
      </c>
      <c r="F186" s="469" t="s">
        <v>816</v>
      </c>
      <c r="G186" s="482"/>
      <c r="H186" s="428"/>
      <c r="I186" s="428"/>
      <c r="J186" s="429"/>
      <c r="K186" s="430"/>
      <c r="L186" s="430"/>
      <c r="M186" s="430"/>
    </row>
    <row r="187" spans="1:13" ht="15.75">
      <c r="A187" s="204">
        <v>2712</v>
      </c>
      <c r="B187" s="209" t="s">
        <v>429</v>
      </c>
      <c r="C187" s="209">
        <v>1</v>
      </c>
      <c r="D187" s="209">
        <v>2</v>
      </c>
      <c r="E187" s="495" t="s">
        <v>817</v>
      </c>
      <c r="F187" s="469" t="s">
        <v>818</v>
      </c>
      <c r="G187" s="482"/>
      <c r="H187" s="428"/>
      <c r="I187" s="428"/>
      <c r="J187" s="429"/>
      <c r="K187" s="430"/>
      <c r="L187" s="430"/>
      <c r="M187" s="430"/>
    </row>
    <row r="188" spans="1:13" ht="15.75">
      <c r="A188" s="204">
        <v>2713</v>
      </c>
      <c r="B188" s="209" t="s">
        <v>429</v>
      </c>
      <c r="C188" s="209">
        <v>1</v>
      </c>
      <c r="D188" s="209">
        <v>3</v>
      </c>
      <c r="E188" s="495" t="s">
        <v>213</v>
      </c>
      <c r="F188" s="469" t="s">
        <v>819</v>
      </c>
      <c r="G188" s="482"/>
      <c r="H188" s="428"/>
      <c r="I188" s="428"/>
      <c r="J188" s="429"/>
      <c r="K188" s="430"/>
      <c r="L188" s="430"/>
      <c r="M188" s="430"/>
    </row>
    <row r="189" spans="1:13" ht="28.5">
      <c r="A189" s="204">
        <v>2720</v>
      </c>
      <c r="B189" s="209" t="s">
        <v>429</v>
      </c>
      <c r="C189" s="209">
        <v>2</v>
      </c>
      <c r="D189" s="209">
        <v>0</v>
      </c>
      <c r="E189" s="493" t="s">
        <v>430</v>
      </c>
      <c r="F189" s="486" t="s">
        <v>820</v>
      </c>
      <c r="G189" s="482"/>
      <c r="H189" s="428"/>
      <c r="I189" s="428"/>
      <c r="J189" s="429"/>
      <c r="K189" s="430"/>
      <c r="L189" s="430"/>
      <c r="M189" s="430"/>
    </row>
    <row r="190" spans="1:13" s="153" customFormat="1" ht="15.75" customHeight="1">
      <c r="A190" s="204"/>
      <c r="B190" s="209"/>
      <c r="C190" s="209"/>
      <c r="D190" s="209"/>
      <c r="E190" s="495" t="s">
        <v>286</v>
      </c>
      <c r="F190" s="486"/>
      <c r="G190" s="482"/>
      <c r="H190" s="428"/>
      <c r="I190" s="428"/>
      <c r="J190" s="431"/>
      <c r="K190" s="432"/>
      <c r="L190" s="432"/>
      <c r="M190" s="432"/>
    </row>
    <row r="191" spans="1:13" ht="28.5">
      <c r="A191" s="204">
        <v>2721</v>
      </c>
      <c r="B191" s="209" t="s">
        <v>429</v>
      </c>
      <c r="C191" s="209">
        <v>2</v>
      </c>
      <c r="D191" s="209">
        <v>1</v>
      </c>
      <c r="E191" s="495" t="s">
        <v>821</v>
      </c>
      <c r="F191" s="469" t="s">
        <v>822</v>
      </c>
      <c r="G191" s="482"/>
      <c r="H191" s="428"/>
      <c r="I191" s="428"/>
      <c r="J191" s="429"/>
      <c r="K191" s="430"/>
      <c r="L191" s="430"/>
      <c r="M191" s="430"/>
    </row>
    <row r="192" spans="1:13" ht="30" customHeight="1">
      <c r="A192" s="204">
        <v>2722</v>
      </c>
      <c r="B192" s="209" t="s">
        <v>429</v>
      </c>
      <c r="C192" s="209">
        <v>2</v>
      </c>
      <c r="D192" s="209">
        <v>2</v>
      </c>
      <c r="E192" s="495" t="s">
        <v>823</v>
      </c>
      <c r="F192" s="469" t="s">
        <v>824</v>
      </c>
      <c r="G192" s="482"/>
      <c r="H192" s="428"/>
      <c r="I192" s="428"/>
      <c r="J192" s="429"/>
      <c r="K192" s="430"/>
      <c r="L192" s="430"/>
      <c r="M192" s="430"/>
    </row>
    <row r="193" spans="1:13" ht="15.75">
      <c r="A193" s="204">
        <v>2723</v>
      </c>
      <c r="B193" s="209" t="s">
        <v>429</v>
      </c>
      <c r="C193" s="209">
        <v>2</v>
      </c>
      <c r="D193" s="209">
        <v>3</v>
      </c>
      <c r="E193" s="495" t="s">
        <v>214</v>
      </c>
      <c r="F193" s="469" t="s">
        <v>825</v>
      </c>
      <c r="G193" s="482"/>
      <c r="H193" s="428"/>
      <c r="I193" s="428"/>
      <c r="J193" s="429"/>
      <c r="K193" s="430"/>
      <c r="L193" s="430"/>
      <c r="M193" s="430"/>
    </row>
    <row r="194" spans="1:13" ht="15.75">
      <c r="A194" s="204">
        <v>2724</v>
      </c>
      <c r="B194" s="209" t="s">
        <v>429</v>
      </c>
      <c r="C194" s="209">
        <v>2</v>
      </c>
      <c r="D194" s="209">
        <v>4</v>
      </c>
      <c r="E194" s="495" t="s">
        <v>826</v>
      </c>
      <c r="F194" s="469" t="s">
        <v>827</v>
      </c>
      <c r="G194" s="482"/>
      <c r="H194" s="428"/>
      <c r="I194" s="428"/>
      <c r="J194" s="429"/>
      <c r="K194" s="430"/>
      <c r="L194" s="430"/>
      <c r="M194" s="430"/>
    </row>
    <row r="195" spans="1:13" ht="15.75">
      <c r="A195" s="204">
        <v>2730</v>
      </c>
      <c r="B195" s="209" t="s">
        <v>429</v>
      </c>
      <c r="C195" s="209">
        <v>3</v>
      </c>
      <c r="D195" s="209">
        <v>0</v>
      </c>
      <c r="E195" s="493" t="s">
        <v>903</v>
      </c>
      <c r="F195" s="486" t="s">
        <v>831</v>
      </c>
      <c r="G195" s="482"/>
      <c r="H195" s="428"/>
      <c r="I195" s="428"/>
      <c r="J195" s="429"/>
      <c r="K195" s="430"/>
      <c r="L195" s="430"/>
      <c r="M195" s="430"/>
    </row>
    <row r="196" spans="1:13" s="153" customFormat="1" ht="18.75" customHeight="1">
      <c r="A196" s="204"/>
      <c r="B196" s="209"/>
      <c r="C196" s="209"/>
      <c r="D196" s="209"/>
      <c r="E196" s="495" t="s">
        <v>286</v>
      </c>
      <c r="F196" s="486"/>
      <c r="G196" s="482"/>
      <c r="H196" s="428"/>
      <c r="I196" s="428"/>
      <c r="J196" s="431"/>
      <c r="K196" s="432"/>
      <c r="L196" s="432"/>
      <c r="M196" s="432"/>
    </row>
    <row r="197" spans="1:13" ht="30.75" customHeight="1">
      <c r="A197" s="204">
        <v>2731</v>
      </c>
      <c r="B197" s="209" t="s">
        <v>429</v>
      </c>
      <c r="C197" s="209">
        <v>3</v>
      </c>
      <c r="D197" s="209">
        <v>1</v>
      </c>
      <c r="E197" s="495" t="s">
        <v>832</v>
      </c>
      <c r="F197" s="485" t="s">
        <v>833</v>
      </c>
      <c r="G197" s="482"/>
      <c r="H197" s="428"/>
      <c r="I197" s="428"/>
      <c r="J197" s="429"/>
      <c r="K197" s="430"/>
      <c r="L197" s="430"/>
      <c r="M197" s="430"/>
    </row>
    <row r="198" spans="1:13" ht="18" customHeight="1">
      <c r="A198" s="204">
        <v>2732</v>
      </c>
      <c r="B198" s="209" t="s">
        <v>429</v>
      </c>
      <c r="C198" s="209">
        <v>3</v>
      </c>
      <c r="D198" s="209">
        <v>2</v>
      </c>
      <c r="E198" s="495" t="s">
        <v>834</v>
      </c>
      <c r="F198" s="485" t="s">
        <v>835</v>
      </c>
      <c r="G198" s="482"/>
      <c r="H198" s="428"/>
      <c r="I198" s="428"/>
      <c r="J198" s="429"/>
      <c r="K198" s="430"/>
      <c r="L198" s="430"/>
      <c r="M198" s="430"/>
    </row>
    <row r="199" spans="1:13" ht="29.25" customHeight="1">
      <c r="A199" s="204">
        <v>2733</v>
      </c>
      <c r="B199" s="209" t="s">
        <v>429</v>
      </c>
      <c r="C199" s="209">
        <v>3</v>
      </c>
      <c r="D199" s="209">
        <v>3</v>
      </c>
      <c r="E199" s="495" t="s">
        <v>836</v>
      </c>
      <c r="F199" s="485" t="s">
        <v>837</v>
      </c>
      <c r="G199" s="482"/>
      <c r="H199" s="428"/>
      <c r="I199" s="428"/>
      <c r="J199" s="429"/>
      <c r="K199" s="430"/>
      <c r="L199" s="430"/>
      <c r="M199" s="430"/>
    </row>
    <row r="200" spans="1:13" ht="30.75" customHeight="1">
      <c r="A200" s="204">
        <v>2734</v>
      </c>
      <c r="B200" s="209" t="s">
        <v>429</v>
      </c>
      <c r="C200" s="209">
        <v>3</v>
      </c>
      <c r="D200" s="209">
        <v>4</v>
      </c>
      <c r="E200" s="495" t="s">
        <v>838</v>
      </c>
      <c r="F200" s="485" t="s">
        <v>839</v>
      </c>
      <c r="G200" s="482"/>
      <c r="H200" s="428"/>
      <c r="I200" s="428"/>
      <c r="J200" s="429"/>
      <c r="K200" s="430"/>
      <c r="L200" s="430"/>
      <c r="M200" s="430"/>
    </row>
    <row r="201" spans="1:13" ht="28.5">
      <c r="A201" s="204">
        <v>2740</v>
      </c>
      <c r="B201" s="209" t="s">
        <v>429</v>
      </c>
      <c r="C201" s="209">
        <v>4</v>
      </c>
      <c r="D201" s="209">
        <v>0</v>
      </c>
      <c r="E201" s="493" t="s">
        <v>840</v>
      </c>
      <c r="F201" s="486" t="s">
        <v>841</v>
      </c>
      <c r="G201" s="482"/>
      <c r="H201" s="428"/>
      <c r="I201" s="428"/>
      <c r="J201" s="429"/>
      <c r="K201" s="430"/>
      <c r="L201" s="430"/>
      <c r="M201" s="430"/>
    </row>
    <row r="202" spans="1:13" s="153" customFormat="1" ht="15.75" customHeight="1">
      <c r="A202" s="204"/>
      <c r="B202" s="209"/>
      <c r="C202" s="209"/>
      <c r="D202" s="209"/>
      <c r="E202" s="495" t="s">
        <v>286</v>
      </c>
      <c r="F202" s="486"/>
      <c r="G202" s="482"/>
      <c r="H202" s="428"/>
      <c r="I202" s="428"/>
      <c r="J202" s="431"/>
      <c r="K202" s="432"/>
      <c r="L202" s="432"/>
      <c r="M202" s="432"/>
    </row>
    <row r="203" spans="1:13" ht="28.5">
      <c r="A203" s="204">
        <v>2741</v>
      </c>
      <c r="B203" s="209" t="s">
        <v>429</v>
      </c>
      <c r="C203" s="209">
        <v>4</v>
      </c>
      <c r="D203" s="209">
        <v>1</v>
      </c>
      <c r="E203" s="495" t="s">
        <v>840</v>
      </c>
      <c r="F203" s="469" t="s">
        <v>842</v>
      </c>
      <c r="G203" s="482"/>
      <c r="H203" s="428"/>
      <c r="I203" s="428"/>
      <c r="J203" s="429"/>
      <c r="K203" s="430"/>
      <c r="L203" s="430"/>
      <c r="M203" s="430"/>
    </row>
    <row r="204" spans="1:13" ht="42.75">
      <c r="A204" s="204">
        <v>2750</v>
      </c>
      <c r="B204" s="209" t="s">
        <v>429</v>
      </c>
      <c r="C204" s="209">
        <v>5</v>
      </c>
      <c r="D204" s="209">
        <v>0</v>
      </c>
      <c r="E204" s="493" t="s">
        <v>843</v>
      </c>
      <c r="F204" s="486" t="s">
        <v>844</v>
      </c>
      <c r="G204" s="482"/>
      <c r="H204" s="428"/>
      <c r="I204" s="428"/>
      <c r="J204" s="429"/>
      <c r="K204" s="430"/>
      <c r="L204" s="430"/>
      <c r="M204" s="430"/>
    </row>
    <row r="205" spans="1:13" s="153" customFormat="1" ht="15.75" customHeight="1">
      <c r="A205" s="204"/>
      <c r="B205" s="209"/>
      <c r="C205" s="209"/>
      <c r="D205" s="209"/>
      <c r="E205" s="495" t="s">
        <v>286</v>
      </c>
      <c r="F205" s="486"/>
      <c r="G205" s="482"/>
      <c r="H205" s="428"/>
      <c r="I205" s="428"/>
      <c r="J205" s="431"/>
      <c r="K205" s="432"/>
      <c r="L205" s="432"/>
      <c r="M205" s="432"/>
    </row>
    <row r="206" spans="1:13" ht="30.75" customHeight="1">
      <c r="A206" s="204">
        <v>2751</v>
      </c>
      <c r="B206" s="209" t="s">
        <v>429</v>
      </c>
      <c r="C206" s="209">
        <v>5</v>
      </c>
      <c r="D206" s="209">
        <v>1</v>
      </c>
      <c r="E206" s="495" t="s">
        <v>843</v>
      </c>
      <c r="F206" s="469" t="s">
        <v>844</v>
      </c>
      <c r="G206" s="482"/>
      <c r="H206" s="428"/>
      <c r="I206" s="428"/>
      <c r="J206" s="429"/>
      <c r="K206" s="430"/>
      <c r="L206" s="430"/>
      <c r="M206" s="430"/>
    </row>
    <row r="207" spans="1:13" ht="28.5">
      <c r="A207" s="204">
        <v>2760</v>
      </c>
      <c r="B207" s="209" t="s">
        <v>429</v>
      </c>
      <c r="C207" s="209">
        <v>6</v>
      </c>
      <c r="D207" s="209">
        <v>0</v>
      </c>
      <c r="E207" s="493" t="s">
        <v>845</v>
      </c>
      <c r="F207" s="486" t="s">
        <v>846</v>
      </c>
      <c r="G207" s="482"/>
      <c r="H207" s="428"/>
      <c r="I207" s="428"/>
      <c r="J207" s="429"/>
      <c r="K207" s="430"/>
      <c r="L207" s="430"/>
      <c r="M207" s="430"/>
    </row>
    <row r="208" spans="1:13" s="153" customFormat="1" ht="15.75" customHeight="1">
      <c r="A208" s="204"/>
      <c r="B208" s="209"/>
      <c r="C208" s="209"/>
      <c r="D208" s="209"/>
      <c r="E208" s="495" t="s">
        <v>286</v>
      </c>
      <c r="F208" s="486"/>
      <c r="G208" s="482"/>
      <c r="H208" s="428"/>
      <c r="I208" s="428"/>
      <c r="J208" s="431"/>
      <c r="K208" s="432"/>
      <c r="L208" s="432"/>
      <c r="M208" s="432"/>
    </row>
    <row r="209" spans="1:13" ht="28.5">
      <c r="A209" s="204">
        <v>2761</v>
      </c>
      <c r="B209" s="209" t="s">
        <v>429</v>
      </c>
      <c r="C209" s="209">
        <v>6</v>
      </c>
      <c r="D209" s="209">
        <v>1</v>
      </c>
      <c r="E209" s="495" t="s">
        <v>431</v>
      </c>
      <c r="F209" s="486"/>
      <c r="G209" s="482"/>
      <c r="H209" s="428"/>
      <c r="I209" s="428"/>
      <c r="J209" s="429"/>
      <c r="K209" s="430"/>
      <c r="L209" s="430"/>
      <c r="M209" s="430"/>
    </row>
    <row r="210" spans="1:13" ht="28.5">
      <c r="A210" s="204">
        <v>2762</v>
      </c>
      <c r="B210" s="209" t="s">
        <v>429</v>
      </c>
      <c r="C210" s="209">
        <v>6</v>
      </c>
      <c r="D210" s="209">
        <v>2</v>
      </c>
      <c r="E210" s="495" t="s">
        <v>845</v>
      </c>
      <c r="F210" s="469" t="s">
        <v>847</v>
      </c>
      <c r="G210" s="482"/>
      <c r="H210" s="428"/>
      <c r="I210" s="428"/>
      <c r="J210" s="429"/>
      <c r="K210" s="430"/>
      <c r="L210" s="430"/>
      <c r="M210" s="430"/>
    </row>
    <row r="211" spans="1:13" s="105" customFormat="1" ht="49.5" customHeight="1">
      <c r="A211" s="213">
        <v>2800</v>
      </c>
      <c r="B211" s="209" t="s">
        <v>432</v>
      </c>
      <c r="C211" s="209">
        <v>0</v>
      </c>
      <c r="D211" s="209">
        <v>0</v>
      </c>
      <c r="E211" s="492" t="s">
        <v>916</v>
      </c>
      <c r="F211" s="475" t="s">
        <v>848</v>
      </c>
      <c r="G211" s="482">
        <f>H211+I211</f>
        <v>817726</v>
      </c>
      <c r="H211" s="428">
        <f>H213+H216+H225+H230+H235+H238</f>
        <v>804902.7</v>
      </c>
      <c r="I211" s="428">
        <f>I213+I216+I225+I230+I235+I238</f>
        <v>12823.3</v>
      </c>
      <c r="J211" s="427"/>
      <c r="K211" s="428"/>
      <c r="L211" s="428"/>
      <c r="M211" s="428"/>
    </row>
    <row r="212" spans="1:13" ht="16.5" customHeight="1">
      <c r="A212" s="204"/>
      <c r="B212" s="209"/>
      <c r="C212" s="209"/>
      <c r="D212" s="209"/>
      <c r="E212" s="495" t="s">
        <v>285</v>
      </c>
      <c r="F212" s="485"/>
      <c r="G212" s="482"/>
      <c r="H212" s="428"/>
      <c r="I212" s="428"/>
      <c r="J212" s="429"/>
      <c r="K212" s="430"/>
      <c r="L212" s="430"/>
      <c r="M212" s="430"/>
    </row>
    <row r="213" spans="1:13" ht="15.75">
      <c r="A213" s="204">
        <v>2810</v>
      </c>
      <c r="B213" s="209" t="s">
        <v>432</v>
      </c>
      <c r="C213" s="209">
        <v>1</v>
      </c>
      <c r="D213" s="209">
        <v>0</v>
      </c>
      <c r="E213" s="493" t="s">
        <v>849</v>
      </c>
      <c r="F213" s="486" t="s">
        <v>850</v>
      </c>
      <c r="G213" s="482">
        <f>H213+I213</f>
        <v>349376.2</v>
      </c>
      <c r="H213" s="428">
        <f>H215</f>
        <v>349376.2</v>
      </c>
      <c r="I213" s="428"/>
      <c r="J213" s="427"/>
      <c r="K213" s="428"/>
      <c r="L213" s="428"/>
      <c r="M213" s="428"/>
    </row>
    <row r="214" spans="1:13" s="153" customFormat="1" ht="14.25" customHeight="1">
      <c r="A214" s="204"/>
      <c r="B214" s="209"/>
      <c r="C214" s="209"/>
      <c r="D214" s="209"/>
      <c r="E214" s="495" t="s">
        <v>286</v>
      </c>
      <c r="F214" s="486"/>
      <c r="G214" s="482"/>
      <c r="H214" s="428"/>
      <c r="I214" s="428"/>
      <c r="J214" s="431"/>
      <c r="K214" s="432"/>
      <c r="L214" s="432"/>
      <c r="M214" s="432"/>
    </row>
    <row r="215" spans="1:13" ht="15.75">
      <c r="A215" s="204">
        <v>2811</v>
      </c>
      <c r="B215" s="209" t="s">
        <v>432</v>
      </c>
      <c r="C215" s="209">
        <v>1</v>
      </c>
      <c r="D215" s="209">
        <v>1</v>
      </c>
      <c r="E215" s="495" t="s">
        <v>849</v>
      </c>
      <c r="F215" s="469" t="s">
        <v>851</v>
      </c>
      <c r="G215" s="482">
        <f>H215+I215</f>
        <v>349376.2</v>
      </c>
      <c r="H215" s="428">
        <v>349376.2</v>
      </c>
      <c r="I215" s="428"/>
      <c r="J215" s="427"/>
      <c r="K215" s="428"/>
      <c r="L215" s="428"/>
      <c r="M215" s="428"/>
    </row>
    <row r="216" spans="1:13" ht="15.75">
      <c r="A216" s="204">
        <v>2820</v>
      </c>
      <c r="B216" s="209" t="s">
        <v>432</v>
      </c>
      <c r="C216" s="209">
        <v>2</v>
      </c>
      <c r="D216" s="209">
        <v>0</v>
      </c>
      <c r="E216" s="493" t="s">
        <v>852</v>
      </c>
      <c r="F216" s="486" t="s">
        <v>853</v>
      </c>
      <c r="G216" s="482">
        <f>H216+I216</f>
        <v>409349.8</v>
      </c>
      <c r="H216" s="428">
        <f>H218+H219+H220+H221+H222+H223+H224</f>
        <v>396526.5</v>
      </c>
      <c r="I216" s="428">
        <f>I218+I219+I220+I221+I222+I223+I224</f>
        <v>12823.3</v>
      </c>
      <c r="J216" s="427"/>
      <c r="K216" s="428"/>
      <c r="L216" s="428"/>
      <c r="M216" s="428"/>
    </row>
    <row r="217" spans="1:13" s="153" customFormat="1" ht="14.25" customHeight="1">
      <c r="A217" s="204"/>
      <c r="B217" s="209"/>
      <c r="C217" s="209"/>
      <c r="D217" s="209"/>
      <c r="E217" s="495" t="s">
        <v>286</v>
      </c>
      <c r="F217" s="486"/>
      <c r="G217" s="482"/>
      <c r="H217" s="428"/>
      <c r="I217" s="428"/>
      <c r="J217" s="431"/>
      <c r="K217" s="432"/>
      <c r="L217" s="432"/>
      <c r="M217" s="432"/>
    </row>
    <row r="218" spans="1:13" ht="15.75">
      <c r="A218" s="204">
        <v>2821</v>
      </c>
      <c r="B218" s="209" t="s">
        <v>432</v>
      </c>
      <c r="C218" s="209">
        <v>2</v>
      </c>
      <c r="D218" s="209">
        <v>1</v>
      </c>
      <c r="E218" s="495" t="s">
        <v>433</v>
      </c>
      <c r="F218" s="486"/>
      <c r="G218" s="482">
        <f>H218+I218</f>
        <v>40214.3</v>
      </c>
      <c r="H218" s="428">
        <v>40214.3</v>
      </c>
      <c r="I218" s="428"/>
      <c r="J218" s="427"/>
      <c r="K218" s="428"/>
      <c r="L218" s="428"/>
      <c r="M218" s="428"/>
    </row>
    <row r="219" spans="1:13" ht="15.75">
      <c r="A219" s="204">
        <v>2822</v>
      </c>
      <c r="B219" s="209" t="s">
        <v>432</v>
      </c>
      <c r="C219" s="209">
        <v>2</v>
      </c>
      <c r="D219" s="209">
        <v>2</v>
      </c>
      <c r="E219" s="495" t="s">
        <v>434</v>
      </c>
      <c r="F219" s="486"/>
      <c r="G219" s="482">
        <f>H219+I219</f>
        <v>36082.1</v>
      </c>
      <c r="H219" s="428">
        <v>36082.1</v>
      </c>
      <c r="I219" s="428"/>
      <c r="J219" s="427"/>
      <c r="K219" s="428"/>
      <c r="L219" s="428"/>
      <c r="M219" s="428"/>
    </row>
    <row r="220" spans="1:13" ht="22.5" customHeight="1">
      <c r="A220" s="204">
        <v>2823</v>
      </c>
      <c r="B220" s="209" t="s">
        <v>432</v>
      </c>
      <c r="C220" s="209">
        <v>2</v>
      </c>
      <c r="D220" s="209">
        <v>3</v>
      </c>
      <c r="E220" s="495" t="s">
        <v>469</v>
      </c>
      <c r="F220" s="469" t="s">
        <v>854</v>
      </c>
      <c r="G220" s="482">
        <f>H220+I220</f>
        <v>316030.1</v>
      </c>
      <c r="H220" s="428">
        <v>316030.1</v>
      </c>
      <c r="I220" s="428"/>
      <c r="J220" s="427"/>
      <c r="K220" s="428"/>
      <c r="L220" s="428"/>
      <c r="M220" s="428"/>
    </row>
    <row r="221" spans="1:13" ht="15.75">
      <c r="A221" s="204">
        <v>2824</v>
      </c>
      <c r="B221" s="209" t="s">
        <v>432</v>
      </c>
      <c r="C221" s="209">
        <v>2</v>
      </c>
      <c r="D221" s="209">
        <v>4</v>
      </c>
      <c r="E221" s="495" t="s">
        <v>435</v>
      </c>
      <c r="F221" s="469"/>
      <c r="G221" s="482"/>
      <c r="H221" s="428"/>
      <c r="I221" s="428"/>
      <c r="J221" s="427"/>
      <c r="K221" s="428"/>
      <c r="L221" s="428"/>
      <c r="M221" s="428"/>
    </row>
    <row r="222" spans="1:13" ht="15.75">
      <c r="A222" s="204">
        <v>2825</v>
      </c>
      <c r="B222" s="209" t="s">
        <v>432</v>
      </c>
      <c r="C222" s="209">
        <v>2</v>
      </c>
      <c r="D222" s="209">
        <v>5</v>
      </c>
      <c r="E222" s="495" t="s">
        <v>436</v>
      </c>
      <c r="F222" s="469"/>
      <c r="G222" s="482"/>
      <c r="H222" s="428"/>
      <c r="I222" s="428"/>
      <c r="J222" s="429"/>
      <c r="K222" s="430"/>
      <c r="L222" s="430"/>
      <c r="M222" s="430"/>
    </row>
    <row r="223" spans="1:13" ht="15.75">
      <c r="A223" s="204">
        <v>2826</v>
      </c>
      <c r="B223" s="209" t="s">
        <v>432</v>
      </c>
      <c r="C223" s="209">
        <v>2</v>
      </c>
      <c r="D223" s="209">
        <v>6</v>
      </c>
      <c r="E223" s="495" t="s">
        <v>437</v>
      </c>
      <c r="F223" s="469"/>
      <c r="G223" s="482"/>
      <c r="H223" s="428"/>
      <c r="I223" s="428"/>
      <c r="J223" s="429"/>
      <c r="K223" s="430"/>
      <c r="L223" s="430"/>
      <c r="M223" s="430"/>
    </row>
    <row r="224" spans="1:13" ht="31.5" customHeight="1">
      <c r="A224" s="204">
        <v>2827</v>
      </c>
      <c r="B224" s="209" t="s">
        <v>432</v>
      </c>
      <c r="C224" s="209">
        <v>2</v>
      </c>
      <c r="D224" s="209">
        <v>7</v>
      </c>
      <c r="E224" s="495" t="s">
        <v>438</v>
      </c>
      <c r="F224" s="469"/>
      <c r="G224" s="482">
        <f>H224+I224</f>
        <v>17023.3</v>
      </c>
      <c r="H224" s="428">
        <v>4200</v>
      </c>
      <c r="I224" s="428">
        <v>12823.3</v>
      </c>
      <c r="J224" s="427"/>
      <c r="K224" s="428"/>
      <c r="L224" s="428"/>
      <c r="M224" s="428"/>
    </row>
    <row r="225" spans="1:13" ht="42" customHeight="1">
      <c r="A225" s="204">
        <v>2830</v>
      </c>
      <c r="B225" s="209" t="s">
        <v>432</v>
      </c>
      <c r="C225" s="209">
        <v>3</v>
      </c>
      <c r="D225" s="209">
        <v>0</v>
      </c>
      <c r="E225" s="493" t="s">
        <v>855</v>
      </c>
      <c r="F225" s="490" t="s">
        <v>856</v>
      </c>
      <c r="G225" s="482"/>
      <c r="H225" s="428"/>
      <c r="I225" s="428"/>
      <c r="J225" s="429"/>
      <c r="K225" s="430"/>
      <c r="L225" s="430"/>
      <c r="M225" s="430"/>
    </row>
    <row r="226" spans="1:13" s="153" customFormat="1" ht="15.75" customHeight="1">
      <c r="A226" s="204"/>
      <c r="B226" s="209"/>
      <c r="C226" s="209"/>
      <c r="D226" s="209"/>
      <c r="E226" s="495" t="s">
        <v>286</v>
      </c>
      <c r="F226" s="486"/>
      <c r="G226" s="482"/>
      <c r="H226" s="428"/>
      <c r="I226" s="428"/>
      <c r="J226" s="431"/>
      <c r="K226" s="432"/>
      <c r="L226" s="432"/>
      <c r="M226" s="432"/>
    </row>
    <row r="227" spans="1:13" ht="15.75">
      <c r="A227" s="204">
        <v>2831</v>
      </c>
      <c r="B227" s="209" t="s">
        <v>432</v>
      </c>
      <c r="C227" s="209">
        <v>3</v>
      </c>
      <c r="D227" s="209">
        <v>1</v>
      </c>
      <c r="E227" s="495" t="s">
        <v>470</v>
      </c>
      <c r="F227" s="490"/>
      <c r="G227" s="482"/>
      <c r="H227" s="428"/>
      <c r="I227" s="428"/>
      <c r="J227" s="429"/>
      <c r="K227" s="430"/>
      <c r="L227" s="430"/>
      <c r="M227" s="430"/>
    </row>
    <row r="228" spans="1:13" ht="28.5">
      <c r="A228" s="204">
        <v>2832</v>
      </c>
      <c r="B228" s="209" t="s">
        <v>432</v>
      </c>
      <c r="C228" s="209">
        <v>3</v>
      </c>
      <c r="D228" s="209">
        <v>2</v>
      </c>
      <c r="E228" s="495" t="s">
        <v>477</v>
      </c>
      <c r="F228" s="490"/>
      <c r="G228" s="482"/>
      <c r="H228" s="428"/>
      <c r="I228" s="428"/>
      <c r="J228" s="429"/>
      <c r="K228" s="430"/>
      <c r="L228" s="430"/>
      <c r="M228" s="430"/>
    </row>
    <row r="229" spans="1:13" ht="14.25" customHeight="1">
      <c r="A229" s="204">
        <v>2833</v>
      </c>
      <c r="B229" s="209" t="s">
        <v>432</v>
      </c>
      <c r="C229" s="209">
        <v>3</v>
      </c>
      <c r="D229" s="209">
        <v>3</v>
      </c>
      <c r="E229" s="495" t="s">
        <v>478</v>
      </c>
      <c r="F229" s="469" t="s">
        <v>857</v>
      </c>
      <c r="G229" s="482"/>
      <c r="H229" s="428"/>
      <c r="I229" s="428"/>
      <c r="J229" s="429"/>
      <c r="K229" s="430"/>
      <c r="L229" s="430"/>
      <c r="M229" s="430"/>
    </row>
    <row r="230" spans="1:13" ht="30.75" customHeight="1">
      <c r="A230" s="204">
        <v>2840</v>
      </c>
      <c r="B230" s="209" t="s">
        <v>432</v>
      </c>
      <c r="C230" s="209">
        <v>4</v>
      </c>
      <c r="D230" s="209">
        <v>0</v>
      </c>
      <c r="E230" s="493" t="s">
        <v>479</v>
      </c>
      <c r="F230" s="490" t="s">
        <v>858</v>
      </c>
      <c r="G230" s="482">
        <f>H230+I230</f>
        <v>9000</v>
      </c>
      <c r="H230" s="428">
        <f>H232+H233+H234</f>
        <v>9000</v>
      </c>
      <c r="I230" s="428"/>
      <c r="J230" s="427"/>
      <c r="K230" s="428"/>
      <c r="L230" s="428"/>
      <c r="M230" s="428"/>
    </row>
    <row r="231" spans="1:13" s="153" customFormat="1" ht="15" customHeight="1">
      <c r="A231" s="204"/>
      <c r="B231" s="209"/>
      <c r="C231" s="209"/>
      <c r="D231" s="209"/>
      <c r="E231" s="495" t="s">
        <v>286</v>
      </c>
      <c r="F231" s="486"/>
      <c r="G231" s="482"/>
      <c r="H231" s="428"/>
      <c r="I231" s="428"/>
      <c r="J231" s="431"/>
      <c r="K231" s="432"/>
      <c r="L231" s="432"/>
      <c r="M231" s="432"/>
    </row>
    <row r="232" spans="1:13" ht="15.75" customHeight="1">
      <c r="A232" s="204">
        <v>2841</v>
      </c>
      <c r="B232" s="209" t="s">
        <v>432</v>
      </c>
      <c r="C232" s="209">
        <v>4</v>
      </c>
      <c r="D232" s="209">
        <v>1</v>
      </c>
      <c r="E232" s="495" t="s">
        <v>480</v>
      </c>
      <c r="F232" s="490"/>
      <c r="G232" s="482"/>
      <c r="H232" s="428"/>
      <c r="I232" s="428"/>
      <c r="J232" s="429"/>
      <c r="K232" s="430"/>
      <c r="L232" s="430"/>
      <c r="M232" s="430"/>
    </row>
    <row r="233" spans="1:13" ht="42.75" customHeight="1">
      <c r="A233" s="204">
        <v>2842</v>
      </c>
      <c r="B233" s="209" t="s">
        <v>432</v>
      </c>
      <c r="C233" s="209">
        <v>4</v>
      </c>
      <c r="D233" s="209">
        <v>2</v>
      </c>
      <c r="E233" s="495" t="s">
        <v>481</v>
      </c>
      <c r="F233" s="490"/>
      <c r="G233" s="482">
        <f>H233+I233</f>
        <v>9000</v>
      </c>
      <c r="H233" s="428">
        <v>9000</v>
      </c>
      <c r="I233" s="428"/>
      <c r="J233" s="427"/>
      <c r="K233" s="428"/>
      <c r="L233" s="428"/>
      <c r="M233" s="428"/>
    </row>
    <row r="234" spans="1:13" ht="31.5" customHeight="1">
      <c r="A234" s="204">
        <v>2843</v>
      </c>
      <c r="B234" s="209" t="s">
        <v>432</v>
      </c>
      <c r="C234" s="209">
        <v>4</v>
      </c>
      <c r="D234" s="209">
        <v>3</v>
      </c>
      <c r="E234" s="495" t="s">
        <v>479</v>
      </c>
      <c r="F234" s="469" t="s">
        <v>859</v>
      </c>
      <c r="G234" s="482"/>
      <c r="H234" s="428"/>
      <c r="I234" s="428"/>
      <c r="J234" s="429"/>
      <c r="K234" s="430"/>
      <c r="L234" s="430"/>
      <c r="M234" s="430"/>
    </row>
    <row r="235" spans="1:13" ht="43.5" customHeight="1">
      <c r="A235" s="204">
        <v>2850</v>
      </c>
      <c r="B235" s="209" t="s">
        <v>432</v>
      </c>
      <c r="C235" s="209">
        <v>5</v>
      </c>
      <c r="D235" s="209">
        <v>0</v>
      </c>
      <c r="E235" s="496" t="s">
        <v>860</v>
      </c>
      <c r="F235" s="490" t="s">
        <v>861</v>
      </c>
      <c r="G235" s="482"/>
      <c r="H235" s="428"/>
      <c r="I235" s="428"/>
      <c r="J235" s="429"/>
      <c r="K235" s="430"/>
      <c r="L235" s="430"/>
      <c r="M235" s="430"/>
    </row>
    <row r="236" spans="1:13" s="153" customFormat="1" ht="12.75" customHeight="1">
      <c r="A236" s="204"/>
      <c r="B236" s="209"/>
      <c r="C236" s="209"/>
      <c r="D236" s="209"/>
      <c r="E236" s="495" t="s">
        <v>286</v>
      </c>
      <c r="F236" s="486"/>
      <c r="G236" s="482"/>
      <c r="H236" s="428"/>
      <c r="I236" s="428"/>
      <c r="J236" s="431"/>
      <c r="K236" s="432"/>
      <c r="L236" s="432"/>
      <c r="M236" s="432"/>
    </row>
    <row r="237" spans="1:13" ht="31.5" customHeight="1">
      <c r="A237" s="204">
        <v>2851</v>
      </c>
      <c r="B237" s="209" t="s">
        <v>432</v>
      </c>
      <c r="C237" s="209">
        <v>5</v>
      </c>
      <c r="D237" s="209">
        <v>1</v>
      </c>
      <c r="E237" s="497" t="s">
        <v>860</v>
      </c>
      <c r="F237" s="469" t="s">
        <v>862</v>
      </c>
      <c r="G237" s="482"/>
      <c r="H237" s="428"/>
      <c r="I237" s="428"/>
      <c r="J237" s="429"/>
      <c r="K237" s="430"/>
      <c r="L237" s="430"/>
      <c r="M237" s="430"/>
    </row>
    <row r="238" spans="1:13" ht="30" customHeight="1">
      <c r="A238" s="204">
        <v>2860</v>
      </c>
      <c r="B238" s="209" t="s">
        <v>432</v>
      </c>
      <c r="C238" s="209">
        <v>6</v>
      </c>
      <c r="D238" s="209">
        <v>0</v>
      </c>
      <c r="E238" s="496" t="s">
        <v>863</v>
      </c>
      <c r="F238" s="490" t="s">
        <v>111</v>
      </c>
      <c r="G238" s="482">
        <f>H238+I238</f>
        <v>50000</v>
      </c>
      <c r="H238" s="428">
        <f>H240</f>
        <v>50000</v>
      </c>
      <c r="I238" s="428"/>
      <c r="J238" s="427"/>
      <c r="K238" s="428"/>
      <c r="L238" s="428"/>
      <c r="M238" s="428"/>
    </row>
    <row r="239" spans="1:13" s="153" customFormat="1" ht="14.25" customHeight="1">
      <c r="A239" s="204"/>
      <c r="B239" s="209"/>
      <c r="C239" s="209"/>
      <c r="D239" s="209"/>
      <c r="E239" s="495" t="s">
        <v>286</v>
      </c>
      <c r="F239" s="486"/>
      <c r="G239" s="482"/>
      <c r="H239" s="428"/>
      <c r="I239" s="428"/>
      <c r="J239" s="431"/>
      <c r="K239" s="432"/>
      <c r="L239" s="432"/>
      <c r="M239" s="432"/>
    </row>
    <row r="240" spans="1:13" ht="29.25" customHeight="1">
      <c r="A240" s="204">
        <v>2861</v>
      </c>
      <c r="B240" s="209" t="s">
        <v>432</v>
      </c>
      <c r="C240" s="209">
        <v>6</v>
      </c>
      <c r="D240" s="209">
        <v>1</v>
      </c>
      <c r="E240" s="497" t="s">
        <v>863</v>
      </c>
      <c r="F240" s="469" t="s">
        <v>112</v>
      </c>
      <c r="G240" s="482">
        <f>H240+I240</f>
        <v>50000</v>
      </c>
      <c r="H240" s="428">
        <v>50000</v>
      </c>
      <c r="I240" s="428"/>
      <c r="J240" s="427"/>
      <c r="K240" s="428"/>
      <c r="L240" s="428"/>
      <c r="M240" s="428"/>
    </row>
    <row r="241" spans="1:13" s="105" customFormat="1" ht="45" customHeight="1">
      <c r="A241" s="213">
        <v>2900</v>
      </c>
      <c r="B241" s="209" t="s">
        <v>439</v>
      </c>
      <c r="C241" s="209">
        <v>0</v>
      </c>
      <c r="D241" s="209">
        <v>0</v>
      </c>
      <c r="E241" s="492" t="s">
        <v>917</v>
      </c>
      <c r="F241" s="475" t="s">
        <v>113</v>
      </c>
      <c r="G241" s="482">
        <f>H241+I241</f>
        <v>432931.6</v>
      </c>
      <c r="H241" s="428">
        <f>H243+H247+H251+H255+H259+H263+H266+H269</f>
        <v>432931.6</v>
      </c>
      <c r="I241" s="428"/>
      <c r="J241" s="427"/>
      <c r="K241" s="428"/>
      <c r="L241" s="428"/>
      <c r="M241" s="428"/>
    </row>
    <row r="242" spans="1:13" ht="15" customHeight="1">
      <c r="A242" s="204"/>
      <c r="B242" s="209"/>
      <c r="C242" s="209"/>
      <c r="D242" s="209"/>
      <c r="E242" s="495" t="s">
        <v>285</v>
      </c>
      <c r="F242" s="485"/>
      <c r="G242" s="482"/>
      <c r="H242" s="428"/>
      <c r="I242" s="428"/>
      <c r="J242" s="429"/>
      <c r="K242" s="430"/>
      <c r="L242" s="430"/>
      <c r="M242" s="430"/>
    </row>
    <row r="243" spans="1:13" ht="28.5">
      <c r="A243" s="204">
        <v>2910</v>
      </c>
      <c r="B243" s="209" t="s">
        <v>439</v>
      </c>
      <c r="C243" s="209">
        <v>1</v>
      </c>
      <c r="D243" s="209">
        <v>0</v>
      </c>
      <c r="E243" s="493" t="s">
        <v>471</v>
      </c>
      <c r="F243" s="486" t="s">
        <v>114</v>
      </c>
      <c r="G243" s="482">
        <f>H243+I243</f>
        <v>428131.6</v>
      </c>
      <c r="H243" s="428">
        <f>H245+H246</f>
        <v>428131.6</v>
      </c>
      <c r="I243" s="428"/>
      <c r="J243" s="427"/>
      <c r="K243" s="428"/>
      <c r="L243" s="428"/>
      <c r="M243" s="428"/>
    </row>
    <row r="244" spans="1:13" s="153" customFormat="1" ht="20.25" customHeight="1">
      <c r="A244" s="204"/>
      <c r="B244" s="209"/>
      <c r="C244" s="209"/>
      <c r="D244" s="209"/>
      <c r="E244" s="495" t="s">
        <v>286</v>
      </c>
      <c r="F244" s="486"/>
      <c r="G244" s="482"/>
      <c r="H244" s="428"/>
      <c r="I244" s="428"/>
      <c r="J244" s="431"/>
      <c r="K244" s="432"/>
      <c r="L244" s="432"/>
      <c r="M244" s="432"/>
    </row>
    <row r="245" spans="1:13" ht="15.75">
      <c r="A245" s="204">
        <v>2911</v>
      </c>
      <c r="B245" s="209" t="s">
        <v>439</v>
      </c>
      <c r="C245" s="209">
        <v>1</v>
      </c>
      <c r="D245" s="209">
        <v>1</v>
      </c>
      <c r="E245" s="495" t="s">
        <v>115</v>
      </c>
      <c r="F245" s="469" t="s">
        <v>116</v>
      </c>
      <c r="G245" s="482">
        <f>H245+I245</f>
        <v>428131.6</v>
      </c>
      <c r="H245" s="428">
        <v>428131.6</v>
      </c>
      <c r="I245" s="428"/>
      <c r="J245" s="427"/>
      <c r="K245" s="428"/>
      <c r="L245" s="428"/>
      <c r="M245" s="428"/>
    </row>
    <row r="246" spans="1:13" ht="15.75">
      <c r="A246" s="204">
        <v>2912</v>
      </c>
      <c r="B246" s="209" t="s">
        <v>439</v>
      </c>
      <c r="C246" s="209">
        <v>1</v>
      </c>
      <c r="D246" s="209">
        <v>2</v>
      </c>
      <c r="E246" s="495" t="s">
        <v>440</v>
      </c>
      <c r="F246" s="469" t="s">
        <v>117</v>
      </c>
      <c r="G246" s="482"/>
      <c r="H246" s="428"/>
      <c r="I246" s="428"/>
      <c r="J246" s="429"/>
      <c r="K246" s="430"/>
      <c r="L246" s="430"/>
      <c r="M246" s="430"/>
    </row>
    <row r="247" spans="1:13" ht="15.75">
      <c r="A247" s="204">
        <v>2920</v>
      </c>
      <c r="B247" s="209" t="s">
        <v>439</v>
      </c>
      <c r="C247" s="209">
        <v>2</v>
      </c>
      <c r="D247" s="209">
        <v>0</v>
      </c>
      <c r="E247" s="493" t="s">
        <v>441</v>
      </c>
      <c r="F247" s="486" t="s">
        <v>118</v>
      </c>
      <c r="G247" s="482"/>
      <c r="H247" s="428"/>
      <c r="I247" s="428"/>
      <c r="J247" s="427"/>
      <c r="K247" s="428"/>
      <c r="L247" s="428"/>
      <c r="M247" s="428"/>
    </row>
    <row r="248" spans="1:13" s="153" customFormat="1" ht="13.5" customHeight="1">
      <c r="A248" s="204"/>
      <c r="B248" s="209"/>
      <c r="C248" s="209"/>
      <c r="D248" s="209"/>
      <c r="E248" s="495" t="s">
        <v>286</v>
      </c>
      <c r="F248" s="486"/>
      <c r="G248" s="482"/>
      <c r="H248" s="428"/>
      <c r="I248" s="428"/>
      <c r="J248" s="431"/>
      <c r="K248" s="432"/>
      <c r="L248" s="432"/>
      <c r="M248" s="432"/>
    </row>
    <row r="249" spans="1:13" ht="15.75">
      <c r="A249" s="204">
        <v>2921</v>
      </c>
      <c r="B249" s="209" t="s">
        <v>439</v>
      </c>
      <c r="C249" s="209">
        <v>2</v>
      </c>
      <c r="D249" s="209">
        <v>1</v>
      </c>
      <c r="E249" s="495" t="s">
        <v>442</v>
      </c>
      <c r="F249" s="469" t="s">
        <v>119</v>
      </c>
      <c r="G249" s="482"/>
      <c r="H249" s="428"/>
      <c r="I249" s="428"/>
      <c r="J249" s="429"/>
      <c r="K249" s="430"/>
      <c r="L249" s="430"/>
      <c r="M249" s="430"/>
    </row>
    <row r="250" spans="1:13" ht="15.75">
      <c r="A250" s="204">
        <v>2922</v>
      </c>
      <c r="B250" s="209" t="s">
        <v>439</v>
      </c>
      <c r="C250" s="209">
        <v>2</v>
      </c>
      <c r="D250" s="209">
        <v>2</v>
      </c>
      <c r="E250" s="495" t="s">
        <v>443</v>
      </c>
      <c r="F250" s="469" t="s">
        <v>120</v>
      </c>
      <c r="G250" s="482"/>
      <c r="H250" s="428"/>
      <c r="I250" s="428"/>
      <c r="J250" s="427"/>
      <c r="K250" s="428"/>
      <c r="L250" s="428"/>
      <c r="M250" s="428"/>
    </row>
    <row r="251" spans="1:13" ht="42.75">
      <c r="A251" s="204">
        <v>2930</v>
      </c>
      <c r="B251" s="209" t="s">
        <v>439</v>
      </c>
      <c r="C251" s="209">
        <v>3</v>
      </c>
      <c r="D251" s="209">
        <v>0</v>
      </c>
      <c r="E251" s="493" t="s">
        <v>444</v>
      </c>
      <c r="F251" s="486" t="s">
        <v>121</v>
      </c>
      <c r="G251" s="482"/>
      <c r="H251" s="428"/>
      <c r="I251" s="428"/>
      <c r="J251" s="429"/>
      <c r="K251" s="430"/>
      <c r="L251" s="430"/>
      <c r="M251" s="430"/>
    </row>
    <row r="252" spans="1:13" s="153" customFormat="1" ht="16.5" customHeight="1">
      <c r="A252" s="204"/>
      <c r="B252" s="209"/>
      <c r="C252" s="209"/>
      <c r="D252" s="209"/>
      <c r="E252" s="495" t="s">
        <v>286</v>
      </c>
      <c r="F252" s="486"/>
      <c r="G252" s="482"/>
      <c r="H252" s="428"/>
      <c r="I252" s="428"/>
      <c r="J252" s="431"/>
      <c r="K252" s="432"/>
      <c r="L252" s="432"/>
      <c r="M252" s="432"/>
    </row>
    <row r="253" spans="1:13" ht="30" customHeight="1">
      <c r="A253" s="204">
        <v>2931</v>
      </c>
      <c r="B253" s="209" t="s">
        <v>439</v>
      </c>
      <c r="C253" s="209">
        <v>3</v>
      </c>
      <c r="D253" s="209">
        <v>1</v>
      </c>
      <c r="E253" s="495" t="s">
        <v>445</v>
      </c>
      <c r="F253" s="469" t="s">
        <v>122</v>
      </c>
      <c r="G253" s="482"/>
      <c r="H253" s="428"/>
      <c r="I253" s="428"/>
      <c r="J253" s="429"/>
      <c r="K253" s="430"/>
      <c r="L253" s="430"/>
      <c r="M253" s="430"/>
    </row>
    <row r="254" spans="1:13" ht="18.75" customHeight="1">
      <c r="A254" s="204">
        <v>2932</v>
      </c>
      <c r="B254" s="209" t="s">
        <v>439</v>
      </c>
      <c r="C254" s="209">
        <v>3</v>
      </c>
      <c r="D254" s="209">
        <v>2</v>
      </c>
      <c r="E254" s="495" t="s">
        <v>446</v>
      </c>
      <c r="F254" s="469"/>
      <c r="G254" s="482"/>
      <c r="H254" s="428"/>
      <c r="I254" s="428"/>
      <c r="J254" s="429"/>
      <c r="K254" s="430"/>
      <c r="L254" s="430"/>
      <c r="M254" s="430"/>
    </row>
    <row r="255" spans="1:13" ht="15.75">
      <c r="A255" s="204">
        <v>2940</v>
      </c>
      <c r="B255" s="209" t="s">
        <v>439</v>
      </c>
      <c r="C255" s="209">
        <v>4</v>
      </c>
      <c r="D255" s="209">
        <v>0</v>
      </c>
      <c r="E255" s="493" t="s">
        <v>123</v>
      </c>
      <c r="F255" s="486" t="s">
        <v>124</v>
      </c>
      <c r="G255" s="482"/>
      <c r="H255" s="428"/>
      <c r="I255" s="428"/>
      <c r="J255" s="429"/>
      <c r="K255" s="430"/>
      <c r="L255" s="430"/>
      <c r="M255" s="430"/>
    </row>
    <row r="256" spans="1:13" s="153" customFormat="1" ht="20.25" customHeight="1">
      <c r="A256" s="204"/>
      <c r="B256" s="209"/>
      <c r="C256" s="209"/>
      <c r="D256" s="209"/>
      <c r="E256" s="495" t="s">
        <v>286</v>
      </c>
      <c r="F256" s="486"/>
      <c r="G256" s="482"/>
      <c r="H256" s="428"/>
      <c r="I256" s="428"/>
      <c r="J256" s="431"/>
      <c r="K256" s="432"/>
      <c r="L256" s="432"/>
      <c r="M256" s="432"/>
    </row>
    <row r="257" spans="1:13" ht="16.5" customHeight="1">
      <c r="A257" s="204">
        <v>2941</v>
      </c>
      <c r="B257" s="209" t="s">
        <v>439</v>
      </c>
      <c r="C257" s="209">
        <v>4</v>
      </c>
      <c r="D257" s="209">
        <v>1</v>
      </c>
      <c r="E257" s="495" t="s">
        <v>447</v>
      </c>
      <c r="F257" s="469" t="s">
        <v>125</v>
      </c>
      <c r="G257" s="482"/>
      <c r="H257" s="428"/>
      <c r="I257" s="428"/>
      <c r="J257" s="429"/>
      <c r="K257" s="430"/>
      <c r="L257" s="430"/>
      <c r="M257" s="430"/>
    </row>
    <row r="258" spans="1:13" ht="28.5">
      <c r="A258" s="204">
        <v>2942</v>
      </c>
      <c r="B258" s="209" t="s">
        <v>439</v>
      </c>
      <c r="C258" s="209">
        <v>4</v>
      </c>
      <c r="D258" s="209">
        <v>2</v>
      </c>
      <c r="E258" s="495" t="s">
        <v>448</v>
      </c>
      <c r="F258" s="469" t="s">
        <v>126</v>
      </c>
      <c r="G258" s="482"/>
      <c r="H258" s="428"/>
      <c r="I258" s="428"/>
      <c r="J258" s="429"/>
      <c r="K258" s="430"/>
      <c r="L258" s="430"/>
      <c r="M258" s="430"/>
    </row>
    <row r="259" spans="1:13" ht="28.5">
      <c r="A259" s="204">
        <v>2950</v>
      </c>
      <c r="B259" s="209" t="s">
        <v>439</v>
      </c>
      <c r="C259" s="209">
        <v>5</v>
      </c>
      <c r="D259" s="209">
        <v>0</v>
      </c>
      <c r="E259" s="493" t="s">
        <v>127</v>
      </c>
      <c r="F259" s="486" t="s">
        <v>128</v>
      </c>
      <c r="G259" s="482"/>
      <c r="H259" s="428"/>
      <c r="I259" s="428"/>
      <c r="J259" s="429"/>
      <c r="K259" s="430"/>
      <c r="L259" s="430"/>
      <c r="M259" s="430"/>
    </row>
    <row r="260" spans="1:13" s="153" customFormat="1" ht="21.75" customHeight="1">
      <c r="A260" s="204"/>
      <c r="B260" s="209"/>
      <c r="C260" s="209"/>
      <c r="D260" s="209"/>
      <c r="E260" s="495" t="s">
        <v>286</v>
      </c>
      <c r="F260" s="486"/>
      <c r="G260" s="482"/>
      <c r="H260" s="428"/>
      <c r="I260" s="428"/>
      <c r="J260" s="431"/>
      <c r="K260" s="432"/>
      <c r="L260" s="432"/>
      <c r="M260" s="432"/>
    </row>
    <row r="261" spans="1:13" ht="15.75">
      <c r="A261" s="204">
        <v>2951</v>
      </c>
      <c r="B261" s="209" t="s">
        <v>439</v>
      </c>
      <c r="C261" s="209">
        <v>5</v>
      </c>
      <c r="D261" s="209">
        <v>1</v>
      </c>
      <c r="E261" s="495" t="s">
        <v>449</v>
      </c>
      <c r="F261" s="486"/>
      <c r="G261" s="482"/>
      <c r="H261" s="428"/>
      <c r="I261" s="428"/>
      <c r="J261" s="429"/>
      <c r="K261" s="430"/>
      <c r="L261" s="430"/>
      <c r="M261" s="430"/>
    </row>
    <row r="262" spans="1:13" ht="15.75">
      <c r="A262" s="204">
        <v>2952</v>
      </c>
      <c r="B262" s="209" t="s">
        <v>439</v>
      </c>
      <c r="C262" s="209">
        <v>5</v>
      </c>
      <c r="D262" s="209">
        <v>2</v>
      </c>
      <c r="E262" s="495" t="s">
        <v>450</v>
      </c>
      <c r="F262" s="469" t="s">
        <v>129</v>
      </c>
      <c r="G262" s="482"/>
      <c r="H262" s="428"/>
      <c r="I262" s="428"/>
      <c r="J262" s="429"/>
      <c r="K262" s="430"/>
      <c r="L262" s="430"/>
      <c r="M262" s="430"/>
    </row>
    <row r="263" spans="1:13" ht="28.5">
      <c r="A263" s="204">
        <v>2960</v>
      </c>
      <c r="B263" s="209" t="s">
        <v>439</v>
      </c>
      <c r="C263" s="209">
        <v>6</v>
      </c>
      <c r="D263" s="209">
        <v>0</v>
      </c>
      <c r="E263" s="493" t="s">
        <v>130</v>
      </c>
      <c r="F263" s="486" t="s">
        <v>131</v>
      </c>
      <c r="G263" s="482">
        <f>H263+I263</f>
        <v>4800</v>
      </c>
      <c r="H263" s="428">
        <f>H265</f>
        <v>4800</v>
      </c>
      <c r="I263" s="428"/>
      <c r="J263" s="427"/>
      <c r="K263" s="428"/>
      <c r="L263" s="428"/>
      <c r="M263" s="428"/>
    </row>
    <row r="264" spans="1:13" s="153" customFormat="1" ht="15" customHeight="1">
      <c r="A264" s="204"/>
      <c r="B264" s="209"/>
      <c r="C264" s="209"/>
      <c r="D264" s="209"/>
      <c r="E264" s="495" t="s">
        <v>286</v>
      </c>
      <c r="F264" s="486"/>
      <c r="G264" s="482"/>
      <c r="H264" s="428"/>
      <c r="I264" s="428"/>
      <c r="J264" s="431"/>
      <c r="K264" s="432"/>
      <c r="L264" s="432"/>
      <c r="M264" s="432"/>
    </row>
    <row r="265" spans="1:13" ht="28.5">
      <c r="A265" s="204">
        <v>2961</v>
      </c>
      <c r="B265" s="209" t="s">
        <v>439</v>
      </c>
      <c r="C265" s="209">
        <v>6</v>
      </c>
      <c r="D265" s="209">
        <v>1</v>
      </c>
      <c r="E265" s="495" t="s">
        <v>130</v>
      </c>
      <c r="F265" s="469" t="s">
        <v>132</v>
      </c>
      <c r="G265" s="482">
        <f>H265+I265</f>
        <v>4800</v>
      </c>
      <c r="H265" s="428">
        <v>4800</v>
      </c>
      <c r="I265" s="428"/>
      <c r="J265" s="427"/>
      <c r="K265" s="428"/>
      <c r="L265" s="428"/>
      <c r="M265" s="428"/>
    </row>
    <row r="266" spans="1:13" ht="28.5">
      <c r="A266" s="204">
        <v>2970</v>
      </c>
      <c r="B266" s="209" t="s">
        <v>439</v>
      </c>
      <c r="C266" s="209">
        <v>7</v>
      </c>
      <c r="D266" s="209">
        <v>0</v>
      </c>
      <c r="E266" s="493" t="s">
        <v>133</v>
      </c>
      <c r="F266" s="486" t="s">
        <v>134</v>
      </c>
      <c r="G266" s="482"/>
      <c r="H266" s="428"/>
      <c r="I266" s="428"/>
      <c r="J266" s="429"/>
      <c r="K266" s="430"/>
      <c r="L266" s="430"/>
      <c r="M266" s="430"/>
    </row>
    <row r="267" spans="1:13" s="153" customFormat="1" ht="15.75" customHeight="1">
      <c r="A267" s="204"/>
      <c r="B267" s="209"/>
      <c r="C267" s="209"/>
      <c r="D267" s="209"/>
      <c r="E267" s="495" t="s">
        <v>286</v>
      </c>
      <c r="F267" s="486"/>
      <c r="G267" s="482"/>
      <c r="H267" s="428"/>
      <c r="I267" s="428"/>
      <c r="J267" s="431"/>
      <c r="K267" s="432"/>
      <c r="L267" s="432"/>
      <c r="M267" s="432"/>
    </row>
    <row r="268" spans="1:13" ht="28.5">
      <c r="A268" s="204">
        <v>2971</v>
      </c>
      <c r="B268" s="209" t="s">
        <v>439</v>
      </c>
      <c r="C268" s="209">
        <v>7</v>
      </c>
      <c r="D268" s="209">
        <v>1</v>
      </c>
      <c r="E268" s="495" t="s">
        <v>133</v>
      </c>
      <c r="F268" s="469" t="s">
        <v>134</v>
      </c>
      <c r="G268" s="482"/>
      <c r="H268" s="428"/>
      <c r="I268" s="428"/>
      <c r="J268" s="429"/>
      <c r="K268" s="430"/>
      <c r="L268" s="430"/>
      <c r="M268" s="430"/>
    </row>
    <row r="269" spans="1:13" ht="15.75">
      <c r="A269" s="204">
        <v>2980</v>
      </c>
      <c r="B269" s="209" t="s">
        <v>439</v>
      </c>
      <c r="C269" s="209">
        <v>8</v>
      </c>
      <c r="D269" s="209">
        <v>0</v>
      </c>
      <c r="E269" s="493" t="s">
        <v>135</v>
      </c>
      <c r="F269" s="486" t="s">
        <v>136</v>
      </c>
      <c r="G269" s="482"/>
      <c r="H269" s="428"/>
      <c r="I269" s="428"/>
      <c r="J269" s="429"/>
      <c r="K269" s="430"/>
      <c r="L269" s="430"/>
      <c r="M269" s="430"/>
    </row>
    <row r="270" spans="1:13" s="153" customFormat="1" ht="14.25" customHeight="1">
      <c r="A270" s="204"/>
      <c r="B270" s="209"/>
      <c r="C270" s="209"/>
      <c r="D270" s="209"/>
      <c r="E270" s="495" t="s">
        <v>286</v>
      </c>
      <c r="F270" s="486"/>
      <c r="G270" s="482"/>
      <c r="H270" s="428"/>
      <c r="I270" s="428"/>
      <c r="J270" s="431"/>
      <c r="K270" s="432"/>
      <c r="L270" s="432"/>
      <c r="M270" s="432"/>
    </row>
    <row r="271" spans="1:13" ht="15.75">
      <c r="A271" s="204">
        <v>2981</v>
      </c>
      <c r="B271" s="209" t="s">
        <v>439</v>
      </c>
      <c r="C271" s="209">
        <v>8</v>
      </c>
      <c r="D271" s="209">
        <v>1</v>
      </c>
      <c r="E271" s="495" t="s">
        <v>135</v>
      </c>
      <c r="F271" s="469" t="s">
        <v>137</v>
      </c>
      <c r="G271" s="482"/>
      <c r="H271" s="428"/>
      <c r="I271" s="428"/>
      <c r="J271" s="429"/>
      <c r="K271" s="430"/>
      <c r="L271" s="430"/>
      <c r="M271" s="430"/>
    </row>
    <row r="272" spans="1:13" s="105" customFormat="1" ht="58.5" customHeight="1">
      <c r="A272" s="213">
        <v>3000</v>
      </c>
      <c r="B272" s="209" t="s">
        <v>452</v>
      </c>
      <c r="C272" s="209">
        <v>0</v>
      </c>
      <c r="D272" s="209">
        <v>0</v>
      </c>
      <c r="E272" s="492" t="s">
        <v>918</v>
      </c>
      <c r="F272" s="475" t="s">
        <v>138</v>
      </c>
      <c r="G272" s="482">
        <f>G274+G278+G281+G284+G290+G293+G296+G300</f>
        <v>88214.8</v>
      </c>
      <c r="H272" s="428">
        <f>H274+H278+H281+H284+H287+H290+H293+H296+H300</f>
        <v>88214.8</v>
      </c>
      <c r="I272" s="428"/>
      <c r="J272" s="427"/>
      <c r="K272" s="428"/>
      <c r="L272" s="428"/>
      <c r="M272" s="428"/>
    </row>
    <row r="273" spans="1:13" ht="18.75" customHeight="1">
      <c r="A273" s="204"/>
      <c r="B273" s="209"/>
      <c r="C273" s="209"/>
      <c r="D273" s="209"/>
      <c r="E273" s="495" t="s">
        <v>285</v>
      </c>
      <c r="F273" s="485"/>
      <c r="G273" s="482"/>
      <c r="H273" s="428"/>
      <c r="I273" s="428"/>
      <c r="J273" s="429"/>
      <c r="K273" s="430"/>
      <c r="L273" s="430"/>
      <c r="M273" s="430"/>
    </row>
    <row r="274" spans="1:13" ht="28.5">
      <c r="A274" s="204">
        <v>3010</v>
      </c>
      <c r="B274" s="209" t="s">
        <v>452</v>
      </c>
      <c r="C274" s="209">
        <v>1</v>
      </c>
      <c r="D274" s="209">
        <v>0</v>
      </c>
      <c r="E274" s="493" t="s">
        <v>451</v>
      </c>
      <c r="F274" s="486" t="s">
        <v>139</v>
      </c>
      <c r="G274" s="482"/>
      <c r="H274" s="428"/>
      <c r="I274" s="428"/>
      <c r="J274" s="429"/>
      <c r="K274" s="430"/>
      <c r="L274" s="430"/>
      <c r="M274" s="430"/>
    </row>
    <row r="275" spans="1:13" s="153" customFormat="1" ht="18" customHeight="1">
      <c r="A275" s="204"/>
      <c r="B275" s="209"/>
      <c r="C275" s="209"/>
      <c r="D275" s="209"/>
      <c r="E275" s="495" t="s">
        <v>286</v>
      </c>
      <c r="F275" s="486"/>
      <c r="G275" s="482"/>
      <c r="H275" s="428"/>
      <c r="I275" s="428"/>
      <c r="J275" s="431"/>
      <c r="K275" s="432"/>
      <c r="L275" s="432"/>
      <c r="M275" s="432"/>
    </row>
    <row r="276" spans="1:13" ht="15.75">
      <c r="A276" s="204">
        <v>3011</v>
      </c>
      <c r="B276" s="209" t="s">
        <v>452</v>
      </c>
      <c r="C276" s="209">
        <v>1</v>
      </c>
      <c r="D276" s="209">
        <v>1</v>
      </c>
      <c r="E276" s="495" t="s">
        <v>140</v>
      </c>
      <c r="F276" s="469" t="s">
        <v>141</v>
      </c>
      <c r="G276" s="482"/>
      <c r="H276" s="428"/>
      <c r="I276" s="428"/>
      <c r="J276" s="429"/>
      <c r="K276" s="430"/>
      <c r="L276" s="430"/>
      <c r="M276" s="430"/>
    </row>
    <row r="277" spans="1:13" ht="15.75">
      <c r="A277" s="204">
        <v>3012</v>
      </c>
      <c r="B277" s="209" t="s">
        <v>452</v>
      </c>
      <c r="C277" s="209">
        <v>1</v>
      </c>
      <c r="D277" s="209">
        <v>2</v>
      </c>
      <c r="E277" s="495" t="s">
        <v>142</v>
      </c>
      <c r="F277" s="469" t="s">
        <v>143</v>
      </c>
      <c r="G277" s="482"/>
      <c r="H277" s="428"/>
      <c r="I277" s="428"/>
      <c r="J277" s="429"/>
      <c r="K277" s="430"/>
      <c r="L277" s="430"/>
      <c r="M277" s="430"/>
    </row>
    <row r="278" spans="1:13" ht="15.75">
      <c r="A278" s="204">
        <v>3020</v>
      </c>
      <c r="B278" s="209" t="s">
        <v>452</v>
      </c>
      <c r="C278" s="209">
        <v>2</v>
      </c>
      <c r="D278" s="209">
        <v>0</v>
      </c>
      <c r="E278" s="493" t="s">
        <v>144</v>
      </c>
      <c r="F278" s="486" t="s">
        <v>145</v>
      </c>
      <c r="G278" s="482"/>
      <c r="H278" s="428"/>
      <c r="I278" s="428"/>
      <c r="J278" s="429"/>
      <c r="K278" s="430"/>
      <c r="L278" s="430"/>
      <c r="M278" s="430"/>
    </row>
    <row r="279" spans="1:13" s="153" customFormat="1" ht="16.5" customHeight="1">
      <c r="A279" s="204"/>
      <c r="B279" s="209"/>
      <c r="C279" s="209"/>
      <c r="D279" s="209"/>
      <c r="E279" s="495" t="s">
        <v>286</v>
      </c>
      <c r="F279" s="486"/>
      <c r="G279" s="482"/>
      <c r="H279" s="428"/>
      <c r="I279" s="428"/>
      <c r="J279" s="431"/>
      <c r="K279" s="432"/>
      <c r="L279" s="432"/>
      <c r="M279" s="432"/>
    </row>
    <row r="280" spans="1:13" ht="15.75">
      <c r="A280" s="204">
        <v>3021</v>
      </c>
      <c r="B280" s="209" t="s">
        <v>452</v>
      </c>
      <c r="C280" s="209">
        <v>2</v>
      </c>
      <c r="D280" s="209">
        <v>1</v>
      </c>
      <c r="E280" s="495" t="s">
        <v>144</v>
      </c>
      <c r="F280" s="469" t="s">
        <v>146</v>
      </c>
      <c r="G280" s="482"/>
      <c r="H280" s="428"/>
      <c r="I280" s="428"/>
      <c r="J280" s="429"/>
      <c r="K280" s="430"/>
      <c r="L280" s="430"/>
      <c r="M280" s="430"/>
    </row>
    <row r="281" spans="1:13" ht="17.25" customHeight="1">
      <c r="A281" s="204">
        <v>3030</v>
      </c>
      <c r="B281" s="209" t="s">
        <v>452</v>
      </c>
      <c r="C281" s="209">
        <v>3</v>
      </c>
      <c r="D281" s="209">
        <v>0</v>
      </c>
      <c r="E281" s="493" t="s">
        <v>147</v>
      </c>
      <c r="F281" s="486" t="s">
        <v>148</v>
      </c>
      <c r="G281" s="482">
        <f>H281+I281</f>
        <v>1498</v>
      </c>
      <c r="H281" s="428">
        <f>H283</f>
        <v>1498</v>
      </c>
      <c r="I281" s="428"/>
      <c r="J281" s="427"/>
      <c r="K281" s="428"/>
      <c r="L281" s="428"/>
      <c r="M281" s="428"/>
    </row>
    <row r="282" spans="1:13" s="153" customFormat="1" ht="15.75">
      <c r="A282" s="204"/>
      <c r="B282" s="209"/>
      <c r="C282" s="209"/>
      <c r="D282" s="209"/>
      <c r="E282" s="495" t="s">
        <v>286</v>
      </c>
      <c r="F282" s="486"/>
      <c r="G282" s="482"/>
      <c r="H282" s="428"/>
      <c r="I282" s="428"/>
      <c r="J282" s="431"/>
      <c r="K282" s="432"/>
      <c r="L282" s="432"/>
      <c r="M282" s="432"/>
    </row>
    <row r="283" spans="1:13" s="153" customFormat="1" ht="15.75">
      <c r="A283" s="204">
        <v>3031</v>
      </c>
      <c r="B283" s="209" t="s">
        <v>452</v>
      </c>
      <c r="C283" s="209">
        <v>3</v>
      </c>
      <c r="D283" s="209" t="s">
        <v>353</v>
      </c>
      <c r="E283" s="495" t="s">
        <v>147</v>
      </c>
      <c r="F283" s="486"/>
      <c r="G283" s="482">
        <f>H283+I283</f>
        <v>1498</v>
      </c>
      <c r="H283" s="428">
        <v>1498</v>
      </c>
      <c r="I283" s="428"/>
      <c r="J283" s="427"/>
      <c r="K283" s="428"/>
      <c r="L283" s="428"/>
      <c r="M283" s="428"/>
    </row>
    <row r="284" spans="1:13" ht="17.25" customHeight="1">
      <c r="A284" s="204">
        <v>3040</v>
      </c>
      <c r="B284" s="209" t="s">
        <v>452</v>
      </c>
      <c r="C284" s="209">
        <v>4</v>
      </c>
      <c r="D284" s="209">
        <v>0</v>
      </c>
      <c r="E284" s="493" t="s">
        <v>149</v>
      </c>
      <c r="F284" s="486" t="s">
        <v>150</v>
      </c>
      <c r="G284" s="482">
        <f>H284+I284</f>
        <v>22000</v>
      </c>
      <c r="H284" s="428">
        <f>H286</f>
        <v>22000</v>
      </c>
      <c r="I284" s="428"/>
      <c r="J284" s="427"/>
      <c r="K284" s="428"/>
      <c r="L284" s="428"/>
      <c r="M284" s="428"/>
    </row>
    <row r="285" spans="1:13" s="153" customFormat="1" ht="17.25" customHeight="1">
      <c r="A285" s="204"/>
      <c r="B285" s="209"/>
      <c r="C285" s="209"/>
      <c r="D285" s="209"/>
      <c r="E285" s="495" t="s">
        <v>286</v>
      </c>
      <c r="F285" s="486"/>
      <c r="G285" s="482"/>
      <c r="H285" s="428"/>
      <c r="I285" s="428"/>
      <c r="J285" s="431"/>
      <c r="K285" s="432"/>
      <c r="L285" s="432"/>
      <c r="M285" s="432"/>
    </row>
    <row r="286" spans="1:13" ht="16.5" customHeight="1">
      <c r="A286" s="204">
        <v>3041</v>
      </c>
      <c r="B286" s="209" t="s">
        <v>452</v>
      </c>
      <c r="C286" s="209">
        <v>4</v>
      </c>
      <c r="D286" s="209">
        <v>1</v>
      </c>
      <c r="E286" s="495" t="s">
        <v>149</v>
      </c>
      <c r="F286" s="469" t="s">
        <v>151</v>
      </c>
      <c r="G286" s="482">
        <f>H286+I286</f>
        <v>22000</v>
      </c>
      <c r="H286" s="428">
        <v>22000</v>
      </c>
      <c r="I286" s="428"/>
      <c r="J286" s="427"/>
      <c r="K286" s="428"/>
      <c r="L286" s="428"/>
      <c r="M286" s="428"/>
    </row>
    <row r="287" spans="1:13" ht="15.75">
      <c r="A287" s="204">
        <v>3050</v>
      </c>
      <c r="B287" s="209" t="s">
        <v>452</v>
      </c>
      <c r="C287" s="209">
        <v>5</v>
      </c>
      <c r="D287" s="209">
        <v>0</v>
      </c>
      <c r="E287" s="493" t="s">
        <v>152</v>
      </c>
      <c r="F287" s="486" t="s">
        <v>153</v>
      </c>
      <c r="G287" s="482"/>
      <c r="H287" s="428"/>
      <c r="I287" s="428"/>
      <c r="J287" s="429"/>
      <c r="K287" s="430"/>
      <c r="L287" s="430"/>
      <c r="M287" s="430"/>
    </row>
    <row r="288" spans="1:13" s="153" customFormat="1" ht="18.75" customHeight="1">
      <c r="A288" s="204"/>
      <c r="B288" s="209"/>
      <c r="C288" s="209"/>
      <c r="D288" s="209"/>
      <c r="E288" s="495" t="s">
        <v>286</v>
      </c>
      <c r="F288" s="486"/>
      <c r="G288" s="482"/>
      <c r="H288" s="428"/>
      <c r="I288" s="428"/>
      <c r="J288" s="431"/>
      <c r="K288" s="432"/>
      <c r="L288" s="432"/>
      <c r="M288" s="432"/>
    </row>
    <row r="289" spans="1:13" ht="15.75">
      <c r="A289" s="204">
        <v>3051</v>
      </c>
      <c r="B289" s="209" t="s">
        <v>452</v>
      </c>
      <c r="C289" s="209">
        <v>5</v>
      </c>
      <c r="D289" s="209">
        <v>1</v>
      </c>
      <c r="E289" s="495" t="s">
        <v>152</v>
      </c>
      <c r="F289" s="469" t="s">
        <v>153</v>
      </c>
      <c r="G289" s="482"/>
      <c r="H289" s="428"/>
      <c r="I289" s="428"/>
      <c r="J289" s="429"/>
      <c r="K289" s="430"/>
      <c r="L289" s="430"/>
      <c r="M289" s="430"/>
    </row>
    <row r="290" spans="1:13" ht="15.75">
      <c r="A290" s="204">
        <v>3060</v>
      </c>
      <c r="B290" s="209" t="s">
        <v>452</v>
      </c>
      <c r="C290" s="209">
        <v>6</v>
      </c>
      <c r="D290" s="209">
        <v>0</v>
      </c>
      <c r="E290" s="493" t="s">
        <v>154</v>
      </c>
      <c r="F290" s="486" t="s">
        <v>155</v>
      </c>
      <c r="G290" s="482">
        <f>H290+I290</f>
        <v>1020</v>
      </c>
      <c r="H290" s="428">
        <f>H292</f>
        <v>1020</v>
      </c>
      <c r="I290" s="428"/>
      <c r="J290" s="427"/>
      <c r="K290" s="428"/>
      <c r="L290" s="428"/>
      <c r="M290" s="428"/>
    </row>
    <row r="291" spans="1:13" s="153" customFormat="1" ht="19.5" customHeight="1">
      <c r="A291" s="204"/>
      <c r="B291" s="209"/>
      <c r="C291" s="209"/>
      <c r="D291" s="209"/>
      <c r="E291" s="495" t="s">
        <v>286</v>
      </c>
      <c r="F291" s="486"/>
      <c r="G291" s="482"/>
      <c r="H291" s="428"/>
      <c r="I291" s="428"/>
      <c r="J291" s="431"/>
      <c r="K291" s="432"/>
      <c r="L291" s="432"/>
      <c r="M291" s="432"/>
    </row>
    <row r="292" spans="1:13" ht="15.75">
      <c r="A292" s="204">
        <v>3061</v>
      </c>
      <c r="B292" s="209" t="s">
        <v>452</v>
      </c>
      <c r="C292" s="209">
        <v>6</v>
      </c>
      <c r="D292" s="209">
        <v>1</v>
      </c>
      <c r="E292" s="495" t="s">
        <v>154</v>
      </c>
      <c r="F292" s="469" t="s">
        <v>155</v>
      </c>
      <c r="G292" s="482">
        <f>H292+I292</f>
        <v>1020</v>
      </c>
      <c r="H292" s="428">
        <v>1020</v>
      </c>
      <c r="I292" s="428"/>
      <c r="J292" s="427"/>
      <c r="K292" s="428"/>
      <c r="L292" s="428"/>
      <c r="M292" s="428"/>
    </row>
    <row r="293" spans="1:13" ht="32.25" customHeight="1">
      <c r="A293" s="204">
        <v>3070</v>
      </c>
      <c r="B293" s="209" t="s">
        <v>452</v>
      </c>
      <c r="C293" s="209">
        <v>7</v>
      </c>
      <c r="D293" s="209">
        <v>0</v>
      </c>
      <c r="E293" s="493" t="s">
        <v>156</v>
      </c>
      <c r="F293" s="486" t="s">
        <v>157</v>
      </c>
      <c r="G293" s="482">
        <f>H293+I293</f>
        <v>14500</v>
      </c>
      <c r="H293" s="428">
        <f>H295</f>
        <v>14500</v>
      </c>
      <c r="I293" s="428"/>
      <c r="J293" s="427"/>
      <c r="K293" s="428"/>
      <c r="L293" s="428"/>
      <c r="M293" s="428"/>
    </row>
    <row r="294" spans="1:13" s="153" customFormat="1" ht="15.75" customHeight="1">
      <c r="A294" s="204"/>
      <c r="B294" s="209"/>
      <c r="C294" s="209"/>
      <c r="D294" s="209"/>
      <c r="E294" s="495" t="s">
        <v>286</v>
      </c>
      <c r="F294" s="486"/>
      <c r="G294" s="482"/>
      <c r="H294" s="428"/>
      <c r="I294" s="428"/>
      <c r="J294" s="431"/>
      <c r="K294" s="432"/>
      <c r="L294" s="432"/>
      <c r="M294" s="432"/>
    </row>
    <row r="295" spans="1:13" ht="28.5">
      <c r="A295" s="204">
        <v>3071</v>
      </c>
      <c r="B295" s="209" t="s">
        <v>452</v>
      </c>
      <c r="C295" s="209">
        <v>7</v>
      </c>
      <c r="D295" s="209">
        <v>1</v>
      </c>
      <c r="E295" s="495" t="s">
        <v>156</v>
      </c>
      <c r="F295" s="469" t="s">
        <v>159</v>
      </c>
      <c r="G295" s="482">
        <f>H295+I295</f>
        <v>14500</v>
      </c>
      <c r="H295" s="428">
        <v>14500</v>
      </c>
      <c r="I295" s="428"/>
      <c r="J295" s="427"/>
      <c r="K295" s="428"/>
      <c r="L295" s="428"/>
      <c r="M295" s="428"/>
    </row>
    <row r="296" spans="1:13" ht="46.5" customHeight="1">
      <c r="A296" s="204">
        <v>3080</v>
      </c>
      <c r="B296" s="209" t="s">
        <v>452</v>
      </c>
      <c r="C296" s="209">
        <v>8</v>
      </c>
      <c r="D296" s="209">
        <v>0</v>
      </c>
      <c r="E296" s="493" t="s">
        <v>160</v>
      </c>
      <c r="F296" s="486" t="s">
        <v>161</v>
      </c>
      <c r="G296" s="482"/>
      <c r="H296" s="428"/>
      <c r="I296" s="428"/>
      <c r="J296" s="429"/>
      <c r="K296" s="430"/>
      <c r="L296" s="430"/>
      <c r="M296" s="430"/>
    </row>
    <row r="297" spans="1:13" s="153" customFormat="1" ht="14.25" customHeight="1">
      <c r="A297" s="204"/>
      <c r="B297" s="209"/>
      <c r="C297" s="209"/>
      <c r="D297" s="209"/>
      <c r="E297" s="495" t="s">
        <v>286</v>
      </c>
      <c r="F297" s="486"/>
      <c r="G297" s="482"/>
      <c r="H297" s="428"/>
      <c r="I297" s="428"/>
      <c r="J297" s="431"/>
      <c r="K297" s="432"/>
      <c r="L297" s="432"/>
      <c r="M297" s="432"/>
    </row>
    <row r="298" spans="1:13" ht="42.75">
      <c r="A298" s="204">
        <v>3081</v>
      </c>
      <c r="B298" s="209" t="s">
        <v>452</v>
      </c>
      <c r="C298" s="209">
        <v>8</v>
      </c>
      <c r="D298" s="209">
        <v>1</v>
      </c>
      <c r="E298" s="495" t="s">
        <v>160</v>
      </c>
      <c r="F298" s="469" t="s">
        <v>162</v>
      </c>
      <c r="G298" s="482"/>
      <c r="H298" s="428"/>
      <c r="I298" s="428"/>
      <c r="J298" s="429"/>
      <c r="K298" s="430"/>
      <c r="L298" s="430"/>
      <c r="M298" s="430"/>
    </row>
    <row r="299" spans="1:13" s="153" customFormat="1" ht="18.75" customHeight="1">
      <c r="A299" s="204"/>
      <c r="B299" s="209"/>
      <c r="C299" s="209"/>
      <c r="D299" s="209"/>
      <c r="E299" s="495" t="s">
        <v>286</v>
      </c>
      <c r="F299" s="486"/>
      <c r="G299" s="482"/>
      <c r="H299" s="428"/>
      <c r="I299" s="428"/>
      <c r="J299" s="431"/>
      <c r="K299" s="432"/>
      <c r="L299" s="432"/>
      <c r="M299" s="432"/>
    </row>
    <row r="300" spans="1:13" ht="30" customHeight="1">
      <c r="A300" s="204">
        <v>3090</v>
      </c>
      <c r="B300" s="209" t="s">
        <v>452</v>
      </c>
      <c r="C300" s="209">
        <v>9</v>
      </c>
      <c r="D300" s="209">
        <v>0</v>
      </c>
      <c r="E300" s="493" t="s">
        <v>163</v>
      </c>
      <c r="F300" s="486" t="s">
        <v>164</v>
      </c>
      <c r="G300" s="482">
        <f>H300+I300</f>
        <v>49196.8</v>
      </c>
      <c r="H300" s="428">
        <f>H302+H303</f>
        <v>49196.8</v>
      </c>
      <c r="I300" s="428"/>
      <c r="J300" s="427"/>
      <c r="K300" s="428"/>
      <c r="L300" s="428"/>
      <c r="M300" s="428"/>
    </row>
    <row r="301" spans="1:13" s="153" customFormat="1" ht="20.25" customHeight="1">
      <c r="A301" s="204"/>
      <c r="B301" s="209"/>
      <c r="C301" s="209"/>
      <c r="D301" s="209"/>
      <c r="E301" s="495" t="s">
        <v>286</v>
      </c>
      <c r="F301" s="486"/>
      <c r="G301" s="482"/>
      <c r="H301" s="428"/>
      <c r="I301" s="428"/>
      <c r="J301" s="431"/>
      <c r="K301" s="432"/>
      <c r="L301" s="432"/>
      <c r="M301" s="432"/>
    </row>
    <row r="302" spans="1:13" ht="29.25" customHeight="1">
      <c r="A302" s="204">
        <v>3091</v>
      </c>
      <c r="B302" s="209" t="s">
        <v>452</v>
      </c>
      <c r="C302" s="209">
        <v>9</v>
      </c>
      <c r="D302" s="209">
        <v>1</v>
      </c>
      <c r="E302" s="495" t="s">
        <v>163</v>
      </c>
      <c r="F302" s="469" t="s">
        <v>165</v>
      </c>
      <c r="G302" s="482">
        <f>H302</f>
        <v>49196.8</v>
      </c>
      <c r="H302" s="428">
        <v>49196.8</v>
      </c>
      <c r="I302" s="428"/>
      <c r="J302" s="427"/>
      <c r="K302" s="428"/>
      <c r="L302" s="428"/>
      <c r="M302" s="428"/>
    </row>
    <row r="303" spans="1:13" ht="57" customHeight="1">
      <c r="A303" s="204">
        <v>3092</v>
      </c>
      <c r="B303" s="209" t="s">
        <v>452</v>
      </c>
      <c r="C303" s="209">
        <v>9</v>
      </c>
      <c r="D303" s="209">
        <v>2</v>
      </c>
      <c r="E303" s="495" t="s">
        <v>472</v>
      </c>
      <c r="F303" s="469"/>
      <c r="G303" s="482"/>
      <c r="H303" s="428"/>
      <c r="I303" s="428"/>
      <c r="J303" s="429"/>
      <c r="K303" s="430"/>
      <c r="L303" s="430"/>
      <c r="M303" s="430"/>
    </row>
    <row r="304" spans="1:13" s="105" customFormat="1" ht="33" customHeight="1">
      <c r="A304" s="213">
        <v>3100</v>
      </c>
      <c r="B304" s="209" t="s">
        <v>453</v>
      </c>
      <c r="C304" s="209">
        <v>0</v>
      </c>
      <c r="D304" s="209">
        <v>0</v>
      </c>
      <c r="E304" s="470" t="s">
        <v>919</v>
      </c>
      <c r="F304" s="475"/>
      <c r="G304" s="482">
        <f>H304+I304</f>
        <v>233083.3</v>
      </c>
      <c r="H304" s="428">
        <f>H306+H308</f>
        <v>233083.3</v>
      </c>
      <c r="I304" s="428">
        <f>I306+I308</f>
        <v>0</v>
      </c>
      <c r="J304" s="433"/>
      <c r="K304" s="434"/>
      <c r="L304" s="434"/>
      <c r="M304" s="434"/>
    </row>
    <row r="305" spans="1:13" ht="15.75" customHeight="1">
      <c r="A305" s="204"/>
      <c r="B305" s="209"/>
      <c r="C305" s="209"/>
      <c r="D305" s="209"/>
      <c r="E305" s="495" t="s">
        <v>285</v>
      </c>
      <c r="F305" s="485"/>
      <c r="G305" s="482"/>
      <c r="H305" s="428"/>
      <c r="I305" s="428"/>
      <c r="J305" s="429"/>
      <c r="K305" s="430"/>
      <c r="L305" s="430"/>
      <c r="M305" s="430"/>
    </row>
    <row r="306" spans="1:13" ht="28.5">
      <c r="A306" s="204">
        <v>3110</v>
      </c>
      <c r="B306" s="435" t="s">
        <v>453</v>
      </c>
      <c r="C306" s="435">
        <v>1</v>
      </c>
      <c r="D306" s="435">
        <v>0</v>
      </c>
      <c r="E306" s="496" t="s">
        <v>215</v>
      </c>
      <c r="F306" s="469"/>
      <c r="G306" s="482"/>
      <c r="H306" s="428"/>
      <c r="I306" s="428"/>
      <c r="J306" s="429"/>
      <c r="K306" s="430"/>
      <c r="L306" s="430"/>
      <c r="M306" s="430"/>
    </row>
    <row r="307" spans="1:13" s="153" customFormat="1" ht="15.75" customHeight="1">
      <c r="A307" s="204"/>
      <c r="B307" s="209"/>
      <c r="C307" s="209"/>
      <c r="D307" s="209"/>
      <c r="E307" s="495" t="s">
        <v>286</v>
      </c>
      <c r="F307" s="486"/>
      <c r="G307" s="482"/>
      <c r="H307" s="428"/>
      <c r="I307" s="428"/>
      <c r="J307" s="436"/>
      <c r="K307" s="437"/>
      <c r="L307" s="437"/>
      <c r="M307" s="437"/>
    </row>
    <row r="308" spans="1:13" ht="17.25" customHeight="1">
      <c r="A308" s="204">
        <v>3112</v>
      </c>
      <c r="B308" s="435" t="s">
        <v>453</v>
      </c>
      <c r="C308" s="435">
        <v>1</v>
      </c>
      <c r="D308" s="435">
        <v>2</v>
      </c>
      <c r="E308" s="497" t="s">
        <v>216</v>
      </c>
      <c r="F308" s="469"/>
      <c r="G308" s="482">
        <v>233083.3</v>
      </c>
      <c r="H308" s="428">
        <v>233083.3</v>
      </c>
      <c r="I308" s="428"/>
      <c r="J308" s="429"/>
      <c r="K308" s="430"/>
      <c r="L308" s="430"/>
      <c r="M308" s="430"/>
    </row>
    <row r="309" spans="1:13" ht="15.75">
      <c r="A309" s="465"/>
      <c r="B309" s="435"/>
      <c r="C309" s="466"/>
      <c r="D309" s="467"/>
      <c r="E309" s="468"/>
      <c r="F309" s="469"/>
      <c r="G309" s="465"/>
      <c r="H309" s="465"/>
      <c r="I309" s="465"/>
      <c r="J309" s="258"/>
      <c r="K309" s="258"/>
      <c r="L309" s="258"/>
      <c r="M309" s="258"/>
    </row>
    <row r="310" spans="1:13" ht="15.75">
      <c r="A310" s="254"/>
      <c r="B310" s="442"/>
      <c r="C310" s="438"/>
      <c r="D310" s="439"/>
      <c r="E310" s="440"/>
      <c r="F310" s="441"/>
      <c r="G310" s="254"/>
      <c r="H310" s="254"/>
      <c r="I310" s="254"/>
      <c r="J310" s="258"/>
      <c r="K310" s="258"/>
      <c r="L310" s="258"/>
      <c r="M310" s="258"/>
    </row>
    <row r="311" spans="1:13" ht="15.75">
      <c r="A311" s="254"/>
      <c r="B311" s="442"/>
      <c r="C311" s="438"/>
      <c r="D311" s="439"/>
      <c r="E311" s="254"/>
      <c r="F311" s="441"/>
      <c r="G311" s="254"/>
      <c r="H311" s="254"/>
      <c r="I311" s="254"/>
      <c r="J311" s="258"/>
      <c r="K311" s="258"/>
      <c r="L311" s="258"/>
      <c r="M311" s="258"/>
    </row>
    <row r="312" spans="1:13" ht="15.75">
      <c r="A312" s="214"/>
      <c r="B312" s="236"/>
      <c r="C312" s="237"/>
      <c r="D312" s="443"/>
      <c r="E312" s="440"/>
      <c r="F312" s="441"/>
      <c r="G312" s="254"/>
      <c r="H312" s="254"/>
      <c r="I312" s="254"/>
      <c r="J312" s="258"/>
      <c r="K312" s="258"/>
      <c r="L312" s="258"/>
      <c r="M312" s="258"/>
    </row>
    <row r="313" spans="1:13" ht="15.75">
      <c r="A313" s="214"/>
      <c r="B313" s="236"/>
      <c r="C313" s="237"/>
      <c r="D313" s="443"/>
      <c r="E313" s="440"/>
      <c r="F313" s="441"/>
      <c r="G313" s="254"/>
      <c r="H313" s="254"/>
      <c r="I313" s="254"/>
      <c r="J313" s="258"/>
      <c r="K313" s="258"/>
      <c r="L313" s="258"/>
      <c r="M313" s="258"/>
    </row>
    <row r="314" spans="1:13" ht="15.75">
      <c r="A314" s="214"/>
      <c r="B314" s="236"/>
      <c r="C314" s="237"/>
      <c r="D314" s="443"/>
      <c r="E314" s="440"/>
      <c r="F314" s="441"/>
      <c r="G314" s="254"/>
      <c r="H314" s="254"/>
      <c r="I314" s="254"/>
      <c r="J314" s="258"/>
      <c r="K314" s="258"/>
      <c r="L314" s="258"/>
      <c r="M314" s="258"/>
    </row>
    <row r="315" spans="1:13" ht="15.75">
      <c r="A315" s="214"/>
      <c r="B315" s="236"/>
      <c r="C315" s="237"/>
      <c r="D315" s="443"/>
      <c r="E315" s="440"/>
      <c r="F315" s="441"/>
      <c r="G315" s="254"/>
      <c r="H315" s="254"/>
      <c r="I315" s="254"/>
      <c r="J315" s="258"/>
      <c r="K315" s="258"/>
      <c r="L315" s="258"/>
      <c r="M315" s="258"/>
    </row>
    <row r="316" spans="1:13" ht="15.75">
      <c r="A316" s="214"/>
      <c r="B316" s="236"/>
      <c r="C316" s="237"/>
      <c r="D316" s="443"/>
      <c r="E316" s="440"/>
      <c r="F316" s="441"/>
      <c r="G316" s="254"/>
      <c r="H316" s="254"/>
      <c r="I316" s="254"/>
      <c r="J316" s="258"/>
      <c r="K316" s="258"/>
      <c r="L316" s="258"/>
      <c r="M316" s="258"/>
    </row>
    <row r="317" spans="1:13" ht="15.75">
      <c r="A317" s="214"/>
      <c r="B317" s="236"/>
      <c r="C317" s="237"/>
      <c r="D317" s="443"/>
      <c r="E317" s="440"/>
      <c r="F317" s="441"/>
      <c r="G317" s="254"/>
      <c r="H317" s="254"/>
      <c r="I317" s="254"/>
      <c r="J317" s="258"/>
      <c r="K317" s="258"/>
      <c r="L317" s="258"/>
      <c r="M317" s="258"/>
    </row>
    <row r="318" spans="1:13" ht="15.75">
      <c r="A318" s="214"/>
      <c r="B318" s="236"/>
      <c r="C318" s="237"/>
      <c r="D318" s="443"/>
      <c r="E318" s="440"/>
      <c r="F318" s="441"/>
      <c r="G318" s="254"/>
      <c r="H318" s="254"/>
      <c r="I318" s="254"/>
      <c r="J318" s="258"/>
      <c r="K318" s="258"/>
      <c r="L318" s="258"/>
      <c r="M318" s="258"/>
    </row>
    <row r="319" spans="1:13" ht="15.75">
      <c r="A319" s="214"/>
      <c r="B319" s="236"/>
      <c r="C319" s="237"/>
      <c r="D319" s="443"/>
      <c r="E319" s="440"/>
      <c r="F319" s="441"/>
      <c r="G319" s="254"/>
      <c r="H319" s="254"/>
      <c r="I319" s="254"/>
      <c r="J319" s="258"/>
      <c r="K319" s="258"/>
      <c r="L319" s="258"/>
      <c r="M319" s="258"/>
    </row>
    <row r="320" spans="1:13" ht="15.75">
      <c r="A320" s="214"/>
      <c r="B320" s="236"/>
      <c r="C320" s="237"/>
      <c r="D320" s="443"/>
      <c r="E320" s="440"/>
      <c r="F320" s="441"/>
      <c r="G320" s="254"/>
      <c r="H320" s="254"/>
      <c r="I320" s="254"/>
      <c r="J320" s="258"/>
      <c r="K320" s="258"/>
      <c r="L320" s="258"/>
      <c r="M320" s="258"/>
    </row>
    <row r="321" spans="1:13" ht="15.75">
      <c r="A321" s="214"/>
      <c r="B321" s="236"/>
      <c r="C321" s="237"/>
      <c r="D321" s="443"/>
      <c r="E321" s="440"/>
      <c r="F321" s="441"/>
      <c r="G321" s="254"/>
      <c r="H321" s="254"/>
      <c r="I321" s="254"/>
      <c r="J321" s="258"/>
      <c r="K321" s="258"/>
      <c r="L321" s="258"/>
      <c r="M321" s="258"/>
    </row>
    <row r="322" spans="1:13" ht="15.75">
      <c r="A322" s="214"/>
      <c r="B322" s="236"/>
      <c r="C322" s="237"/>
      <c r="D322" s="443"/>
      <c r="E322" s="440"/>
      <c r="F322" s="441"/>
      <c r="G322" s="254"/>
      <c r="H322" s="254"/>
      <c r="I322" s="254"/>
      <c r="J322" s="258"/>
      <c r="K322" s="258"/>
      <c r="L322" s="258"/>
      <c r="M322" s="258"/>
    </row>
    <row r="323" spans="1:13" ht="15.75">
      <c r="A323" s="214"/>
      <c r="B323" s="236"/>
      <c r="C323" s="237"/>
      <c r="D323" s="443"/>
      <c r="E323" s="440"/>
      <c r="F323" s="441"/>
      <c r="G323" s="254"/>
      <c r="H323" s="254"/>
      <c r="I323" s="254"/>
      <c r="J323" s="258"/>
      <c r="K323" s="258"/>
      <c r="L323" s="258"/>
      <c r="M323" s="258"/>
    </row>
    <row r="324" spans="1:13" ht="15.75">
      <c r="A324" s="214"/>
      <c r="B324" s="236"/>
      <c r="C324" s="237"/>
      <c r="D324" s="443"/>
      <c r="E324" s="440"/>
      <c r="F324" s="441"/>
      <c r="G324" s="254"/>
      <c r="H324" s="254"/>
      <c r="I324" s="254"/>
      <c r="J324" s="258"/>
      <c r="K324" s="258"/>
      <c r="L324" s="258"/>
      <c r="M324" s="258"/>
    </row>
    <row r="325" spans="1:13" ht="15.75">
      <c r="A325" s="214"/>
      <c r="B325" s="236"/>
      <c r="C325" s="237"/>
      <c r="D325" s="443"/>
      <c r="E325" s="440"/>
      <c r="F325" s="441"/>
      <c r="G325" s="254"/>
      <c r="H325" s="254"/>
      <c r="I325" s="254"/>
      <c r="J325" s="258"/>
      <c r="K325" s="258"/>
      <c r="L325" s="258"/>
      <c r="M325" s="258"/>
    </row>
    <row r="326" spans="1:13" ht="15.75">
      <c r="A326" s="214"/>
      <c r="B326" s="236"/>
      <c r="C326" s="237"/>
      <c r="D326" s="443"/>
      <c r="E326" s="440"/>
      <c r="F326" s="441"/>
      <c r="G326" s="254"/>
      <c r="H326" s="254"/>
      <c r="I326" s="254"/>
      <c r="J326" s="258"/>
      <c r="K326" s="258"/>
      <c r="L326" s="258"/>
      <c r="M326" s="258"/>
    </row>
    <row r="327" spans="1:13" ht="15.75">
      <c r="A327" s="214"/>
      <c r="B327" s="236"/>
      <c r="C327" s="237"/>
      <c r="D327" s="443"/>
      <c r="E327" s="440"/>
      <c r="F327" s="441"/>
      <c r="G327" s="254"/>
      <c r="H327" s="254"/>
      <c r="I327" s="254"/>
      <c r="J327" s="258"/>
      <c r="K327" s="258"/>
      <c r="L327" s="258"/>
      <c r="M327" s="258"/>
    </row>
    <row r="328" spans="1:13" ht="15.75">
      <c r="A328" s="214"/>
      <c r="B328" s="238"/>
      <c r="C328" s="239"/>
      <c r="D328" s="443"/>
      <c r="E328" s="440"/>
      <c r="F328" s="441"/>
      <c r="G328" s="254"/>
      <c r="H328" s="254"/>
      <c r="I328" s="254"/>
      <c r="J328" s="258"/>
      <c r="K328" s="258"/>
      <c r="L328" s="258"/>
      <c r="M328" s="258"/>
    </row>
    <row r="329" spans="1:13" ht="15.75">
      <c r="A329" s="214"/>
      <c r="B329" s="238"/>
      <c r="C329" s="239"/>
      <c r="D329" s="443"/>
      <c r="E329" s="440"/>
      <c r="F329" s="441"/>
      <c r="G329" s="254"/>
      <c r="H329" s="254"/>
      <c r="I329" s="254"/>
      <c r="J329" s="258"/>
      <c r="K329" s="258"/>
      <c r="L329" s="258"/>
      <c r="M329" s="258"/>
    </row>
    <row r="330" spans="1:13" ht="15.75">
      <c r="A330" s="214"/>
      <c r="B330" s="238"/>
      <c r="C330" s="239"/>
      <c r="D330" s="443"/>
      <c r="E330" s="440"/>
      <c r="F330" s="441"/>
      <c r="G330" s="254"/>
      <c r="H330" s="254"/>
      <c r="I330" s="254"/>
      <c r="J330" s="258"/>
      <c r="K330" s="258"/>
      <c r="L330" s="258"/>
      <c r="M330" s="258"/>
    </row>
    <row r="331" spans="1:13" ht="15.75">
      <c r="A331" s="214"/>
      <c r="B331" s="238"/>
      <c r="C331" s="239"/>
      <c r="D331" s="443"/>
      <c r="E331" s="440"/>
      <c r="F331" s="441"/>
      <c r="G331" s="254"/>
      <c r="H331" s="254"/>
      <c r="I331" s="254"/>
      <c r="J331" s="258"/>
      <c r="K331" s="258"/>
      <c r="L331" s="258"/>
      <c r="M331" s="258"/>
    </row>
    <row r="332" spans="1:13" ht="15.75">
      <c r="A332" s="214"/>
      <c r="B332" s="238"/>
      <c r="C332" s="239"/>
      <c r="D332" s="443"/>
      <c r="E332" s="440"/>
      <c r="F332" s="441"/>
      <c r="G332" s="254"/>
      <c r="H332" s="254"/>
      <c r="I332" s="254"/>
      <c r="J332" s="258"/>
      <c r="K332" s="258"/>
      <c r="L332" s="258"/>
      <c r="M332" s="258"/>
    </row>
    <row r="333" spans="1:13" ht="15.75">
      <c r="A333" s="214"/>
      <c r="B333" s="238"/>
      <c r="C333" s="239"/>
      <c r="D333" s="443"/>
      <c r="E333" s="440"/>
      <c r="F333" s="441"/>
      <c r="G333" s="254"/>
      <c r="H333" s="254"/>
      <c r="I333" s="254"/>
      <c r="J333" s="258"/>
      <c r="K333" s="258"/>
      <c r="L333" s="258"/>
      <c r="M333" s="258"/>
    </row>
    <row r="334" spans="1:13" ht="15.75">
      <c r="A334" s="214"/>
      <c r="B334" s="238"/>
      <c r="C334" s="239"/>
      <c r="D334" s="443"/>
      <c r="E334" s="440"/>
      <c r="F334" s="441"/>
      <c r="G334" s="254"/>
      <c r="H334" s="254"/>
      <c r="I334" s="254"/>
      <c r="J334" s="258"/>
      <c r="K334" s="258"/>
      <c r="L334" s="258"/>
      <c r="M334" s="258"/>
    </row>
    <row r="335" spans="1:13" ht="15.75">
      <c r="A335" s="214"/>
      <c r="B335" s="238"/>
      <c r="C335" s="239"/>
      <c r="D335" s="443"/>
      <c r="E335" s="440"/>
      <c r="F335" s="441"/>
      <c r="G335" s="254"/>
      <c r="H335" s="254"/>
      <c r="I335" s="254"/>
      <c r="J335" s="258"/>
      <c r="K335" s="258"/>
      <c r="L335" s="258"/>
      <c r="M335" s="258"/>
    </row>
    <row r="336" spans="1:13" ht="15.75">
      <c r="A336" s="214"/>
      <c r="B336" s="238"/>
      <c r="C336" s="239"/>
      <c r="D336" s="443"/>
      <c r="E336" s="440"/>
      <c r="F336" s="441"/>
      <c r="G336" s="254"/>
      <c r="H336" s="254"/>
      <c r="I336" s="254"/>
      <c r="J336" s="258"/>
      <c r="K336" s="258"/>
      <c r="L336" s="258"/>
      <c r="M336" s="258"/>
    </row>
    <row r="337" spans="1:13" ht="15.75">
      <c r="A337" s="214"/>
      <c r="B337" s="238"/>
      <c r="C337" s="239"/>
      <c r="D337" s="443"/>
      <c r="E337" s="440"/>
      <c r="F337" s="441"/>
      <c r="G337" s="254"/>
      <c r="H337" s="254"/>
      <c r="I337" s="254"/>
      <c r="J337" s="258"/>
      <c r="K337" s="258"/>
      <c r="L337" s="258"/>
      <c r="M337" s="258"/>
    </row>
    <row r="338" spans="1:13" ht="15.75">
      <c r="A338" s="214"/>
      <c r="B338" s="238"/>
      <c r="C338" s="239"/>
      <c r="D338" s="443"/>
      <c r="E338" s="440"/>
      <c r="F338" s="441"/>
      <c r="G338" s="254"/>
      <c r="H338" s="254"/>
      <c r="I338" s="254"/>
      <c r="J338" s="258"/>
      <c r="K338" s="258"/>
      <c r="L338" s="258"/>
      <c r="M338" s="258"/>
    </row>
    <row r="339" spans="1:13" ht="15.75">
      <c r="A339" s="214"/>
      <c r="B339" s="238"/>
      <c r="C339" s="239"/>
      <c r="D339" s="443"/>
      <c r="E339" s="440"/>
      <c r="F339" s="441"/>
      <c r="G339" s="254"/>
      <c r="H339" s="254"/>
      <c r="I339" s="254"/>
      <c r="J339" s="258"/>
      <c r="K339" s="258"/>
      <c r="L339" s="258"/>
      <c r="M339" s="258"/>
    </row>
    <row r="340" spans="1:13" ht="15.75">
      <c r="A340" s="214"/>
      <c r="B340" s="238"/>
      <c r="C340" s="239"/>
      <c r="D340" s="443"/>
      <c r="E340" s="440"/>
      <c r="F340" s="441"/>
      <c r="G340" s="254"/>
      <c r="H340" s="254"/>
      <c r="I340" s="254"/>
      <c r="J340" s="258"/>
      <c r="K340" s="258"/>
      <c r="L340" s="258"/>
      <c r="M340" s="258"/>
    </row>
    <row r="341" spans="1:13" ht="15.75">
      <c r="A341" s="214"/>
      <c r="B341" s="238"/>
      <c r="C341" s="239"/>
      <c r="D341" s="443"/>
      <c r="E341" s="440"/>
      <c r="F341" s="441"/>
      <c r="G341" s="254"/>
      <c r="H341" s="254"/>
      <c r="I341" s="254"/>
      <c r="J341" s="258"/>
      <c r="K341" s="258"/>
      <c r="L341" s="258"/>
      <c r="M341" s="258"/>
    </row>
    <row r="342" spans="1:13" ht="15.75">
      <c r="A342" s="214"/>
      <c r="B342" s="238"/>
      <c r="C342" s="239"/>
      <c r="D342" s="443"/>
      <c r="E342" s="440"/>
      <c r="F342" s="441"/>
      <c r="G342" s="254"/>
      <c r="H342" s="254"/>
      <c r="I342" s="254"/>
      <c r="J342" s="258"/>
      <c r="K342" s="258"/>
      <c r="L342" s="258"/>
      <c r="M342" s="258"/>
    </row>
    <row r="343" spans="1:13" ht="15.75">
      <c r="A343" s="214"/>
      <c r="B343" s="238"/>
      <c r="C343" s="239"/>
      <c r="D343" s="443"/>
      <c r="E343" s="440"/>
      <c r="F343" s="441"/>
      <c r="G343" s="254"/>
      <c r="H343" s="254"/>
      <c r="I343" s="254"/>
      <c r="J343" s="258"/>
      <c r="K343" s="258"/>
      <c r="L343" s="258"/>
      <c r="M343" s="258"/>
    </row>
    <row r="344" spans="1:13" ht="15.75">
      <c r="A344" s="214"/>
      <c r="B344" s="238"/>
      <c r="C344" s="239"/>
      <c r="D344" s="443"/>
      <c r="E344" s="440"/>
      <c r="F344" s="441"/>
      <c r="G344" s="254"/>
      <c r="H344" s="254"/>
      <c r="I344" s="254"/>
      <c r="J344" s="258"/>
      <c r="K344" s="258"/>
      <c r="L344" s="258"/>
      <c r="M344" s="258"/>
    </row>
    <row r="345" spans="1:13" ht="15.75">
      <c r="A345" s="214"/>
      <c r="B345" s="238"/>
      <c r="C345" s="239"/>
      <c r="D345" s="443"/>
      <c r="E345" s="440"/>
      <c r="F345" s="441"/>
      <c r="G345" s="254"/>
      <c r="H345" s="254"/>
      <c r="I345" s="254"/>
      <c r="J345" s="258"/>
      <c r="K345" s="258"/>
      <c r="L345" s="258"/>
      <c r="M345" s="258"/>
    </row>
    <row r="346" spans="1:13" ht="15.75">
      <c r="A346" s="214"/>
      <c r="B346" s="238"/>
      <c r="C346" s="239"/>
      <c r="D346" s="443"/>
      <c r="E346" s="440"/>
      <c r="F346" s="441"/>
      <c r="G346" s="254"/>
      <c r="H346" s="254"/>
      <c r="I346" s="254"/>
      <c r="J346" s="258"/>
      <c r="K346" s="258"/>
      <c r="L346" s="258"/>
      <c r="M346" s="258"/>
    </row>
    <row r="347" spans="1:13" ht="15.75">
      <c r="A347" s="214"/>
      <c r="B347" s="238"/>
      <c r="C347" s="239"/>
      <c r="D347" s="443"/>
      <c r="E347" s="440"/>
      <c r="F347" s="441"/>
      <c r="G347" s="254"/>
      <c r="H347" s="254"/>
      <c r="I347" s="254"/>
      <c r="J347" s="258"/>
      <c r="K347" s="258"/>
      <c r="L347" s="258"/>
      <c r="M347" s="258"/>
    </row>
    <row r="348" spans="1:13" ht="15.75">
      <c r="A348" s="214"/>
      <c r="B348" s="238"/>
      <c r="C348" s="239"/>
      <c r="D348" s="443"/>
      <c r="E348" s="440"/>
      <c r="F348" s="441"/>
      <c r="G348" s="254"/>
      <c r="H348" s="254"/>
      <c r="I348" s="254"/>
      <c r="J348" s="258"/>
      <c r="K348" s="258"/>
      <c r="L348" s="258"/>
      <c r="M348" s="258"/>
    </row>
    <row r="349" spans="1:13" ht="15.75">
      <c r="A349" s="214"/>
      <c r="B349" s="238"/>
      <c r="C349" s="239"/>
      <c r="D349" s="443"/>
      <c r="E349" s="440"/>
      <c r="F349" s="441"/>
      <c r="G349" s="254"/>
      <c r="H349" s="254"/>
      <c r="I349" s="254"/>
      <c r="J349" s="258"/>
      <c r="K349" s="258"/>
      <c r="L349" s="258"/>
      <c r="M349" s="258"/>
    </row>
    <row r="350" spans="1:13" ht="15.75">
      <c r="A350" s="214"/>
      <c r="B350" s="238"/>
      <c r="C350" s="239"/>
      <c r="D350" s="443"/>
      <c r="E350" s="440"/>
      <c r="F350" s="441"/>
      <c r="G350" s="254"/>
      <c r="H350" s="254"/>
      <c r="I350" s="254"/>
      <c r="J350" s="258"/>
      <c r="K350" s="258"/>
      <c r="L350" s="258"/>
      <c r="M350" s="258"/>
    </row>
    <row r="351" spans="1:13" ht="15.75">
      <c r="A351" s="214"/>
      <c r="B351" s="238"/>
      <c r="C351" s="239"/>
      <c r="D351" s="443"/>
      <c r="E351" s="440"/>
      <c r="F351" s="441"/>
      <c r="G351" s="254"/>
      <c r="H351" s="254"/>
      <c r="I351" s="254"/>
      <c r="J351" s="258"/>
      <c r="K351" s="258"/>
      <c r="L351" s="258"/>
      <c r="M351" s="258"/>
    </row>
    <row r="352" spans="1:13" ht="15.75">
      <c r="A352" s="214"/>
      <c r="B352" s="238"/>
      <c r="C352" s="239"/>
      <c r="D352" s="443"/>
      <c r="E352" s="440"/>
      <c r="F352" s="441"/>
      <c r="G352" s="254"/>
      <c r="H352" s="254"/>
      <c r="I352" s="254"/>
      <c r="J352" s="258"/>
      <c r="K352" s="258"/>
      <c r="L352" s="258"/>
      <c r="M352" s="258"/>
    </row>
    <row r="353" spans="1:13" ht="15.75">
      <c r="A353" s="214"/>
      <c r="B353" s="238"/>
      <c r="C353" s="239"/>
      <c r="D353" s="443"/>
      <c r="E353" s="440"/>
      <c r="F353" s="441"/>
      <c r="G353" s="254"/>
      <c r="H353" s="254"/>
      <c r="I353" s="254"/>
      <c r="J353" s="258"/>
      <c r="K353" s="258"/>
      <c r="L353" s="258"/>
      <c r="M353" s="258"/>
    </row>
    <row r="354" spans="1:13" ht="15.75">
      <c r="A354" s="214"/>
      <c r="B354" s="238"/>
      <c r="C354" s="239"/>
      <c r="D354" s="443"/>
      <c r="E354" s="440"/>
      <c r="F354" s="441"/>
      <c r="G354" s="254"/>
      <c r="H354" s="254"/>
      <c r="I354" s="254"/>
      <c r="J354" s="258"/>
      <c r="K354" s="258"/>
      <c r="L354" s="258"/>
      <c r="M354" s="258"/>
    </row>
    <row r="355" spans="1:13" ht="15.75">
      <c r="A355" s="214"/>
      <c r="B355" s="238"/>
      <c r="C355" s="239"/>
      <c r="D355" s="443"/>
      <c r="E355" s="440"/>
      <c r="F355" s="441"/>
      <c r="G355" s="254"/>
      <c r="H355" s="254"/>
      <c r="I355" s="254"/>
      <c r="J355" s="258"/>
      <c r="K355" s="258"/>
      <c r="L355" s="258"/>
      <c r="M355" s="258"/>
    </row>
    <row r="356" spans="1:13" ht="15.75">
      <c r="A356" s="214"/>
      <c r="B356" s="238"/>
      <c r="C356" s="239"/>
      <c r="D356" s="443"/>
      <c r="E356" s="440"/>
      <c r="F356" s="441"/>
      <c r="G356" s="254"/>
      <c r="H356" s="254"/>
      <c r="I356" s="254"/>
      <c r="J356" s="258"/>
      <c r="K356" s="258"/>
      <c r="L356" s="258"/>
      <c r="M356" s="258"/>
    </row>
    <row r="357" spans="1:13" ht="15.75">
      <c r="A357" s="214"/>
      <c r="B357" s="238"/>
      <c r="C357" s="239"/>
      <c r="D357" s="443"/>
      <c r="E357" s="440"/>
      <c r="F357" s="441"/>
      <c r="G357" s="254"/>
      <c r="H357" s="254"/>
      <c r="I357" s="254"/>
      <c r="J357" s="258"/>
      <c r="K357" s="258"/>
      <c r="L357" s="258"/>
      <c r="M357" s="258"/>
    </row>
    <row r="358" spans="1:13" ht="15.75">
      <c r="A358" s="214"/>
      <c r="B358" s="238"/>
      <c r="C358" s="239"/>
      <c r="D358" s="443"/>
      <c r="E358" s="440"/>
      <c r="F358" s="441"/>
      <c r="G358" s="254"/>
      <c r="H358" s="254"/>
      <c r="I358" s="254"/>
      <c r="J358" s="258"/>
      <c r="K358" s="258"/>
      <c r="L358" s="258"/>
      <c r="M358" s="258"/>
    </row>
    <row r="359" spans="1:13" ht="15.75">
      <c r="A359" s="214"/>
      <c r="B359" s="238"/>
      <c r="C359" s="239"/>
      <c r="D359" s="444"/>
      <c r="E359" s="445"/>
      <c r="F359" s="426"/>
      <c r="G359" s="254"/>
      <c r="H359" s="244"/>
      <c r="I359" s="244"/>
      <c r="J359" s="258"/>
      <c r="K359" s="258"/>
      <c r="L359" s="258"/>
      <c r="M359" s="258"/>
    </row>
    <row r="360" spans="1:13" ht="15.75">
      <c r="A360" s="214"/>
      <c r="B360" s="238"/>
      <c r="C360" s="239"/>
      <c r="D360" s="444"/>
      <c r="E360" s="445"/>
      <c r="F360" s="426"/>
      <c r="G360" s="254"/>
      <c r="H360" s="254"/>
      <c r="I360" s="254"/>
      <c r="J360" s="258"/>
      <c r="K360" s="258"/>
      <c r="L360" s="258"/>
      <c r="M360" s="258"/>
    </row>
    <row r="361" spans="1:13" ht="15.75">
      <c r="A361" s="214"/>
      <c r="B361" s="238"/>
      <c r="C361" s="239"/>
      <c r="D361" s="444"/>
      <c r="E361" s="445"/>
      <c r="F361" s="426"/>
      <c r="G361" s="254"/>
      <c r="H361" s="254"/>
      <c r="I361" s="254"/>
      <c r="J361" s="258"/>
      <c r="K361" s="258"/>
      <c r="L361" s="258"/>
      <c r="M361" s="258"/>
    </row>
    <row r="362" spans="1:13" ht="15.75">
      <c r="A362" s="214"/>
      <c r="B362" s="238"/>
      <c r="C362" s="239"/>
      <c r="D362" s="444"/>
      <c r="E362" s="445"/>
      <c r="F362" s="426"/>
      <c r="G362" s="254"/>
      <c r="H362" s="254"/>
      <c r="I362" s="254"/>
      <c r="J362" s="258"/>
      <c r="K362" s="258"/>
      <c r="L362" s="258"/>
      <c r="M362" s="258"/>
    </row>
    <row r="363" spans="1:13" ht="15.75">
      <c r="A363" s="214"/>
      <c r="B363" s="238"/>
      <c r="C363" s="239"/>
      <c r="D363" s="444"/>
      <c r="E363" s="445"/>
      <c r="F363" s="426"/>
      <c r="G363" s="254"/>
      <c r="H363" s="254"/>
      <c r="I363" s="254"/>
      <c r="J363" s="258"/>
      <c r="K363" s="258"/>
      <c r="L363" s="258"/>
      <c r="M363" s="258"/>
    </row>
    <row r="364" spans="1:13" ht="15.75">
      <c r="A364" s="214"/>
      <c r="B364" s="238"/>
      <c r="C364" s="239"/>
      <c r="D364" s="444"/>
      <c r="E364" s="445"/>
      <c r="F364" s="426"/>
      <c r="G364" s="254"/>
      <c r="H364" s="254"/>
      <c r="I364" s="254"/>
      <c r="J364" s="258"/>
      <c r="K364" s="258"/>
      <c r="L364" s="258"/>
      <c r="M364" s="258"/>
    </row>
    <row r="365" spans="1:13" ht="15.75">
      <c r="A365" s="214"/>
      <c r="B365" s="238"/>
      <c r="C365" s="239"/>
      <c r="D365" s="444"/>
      <c r="E365" s="445"/>
      <c r="F365" s="426"/>
      <c r="G365" s="254"/>
      <c r="H365" s="254"/>
      <c r="I365" s="254"/>
      <c r="J365" s="258"/>
      <c r="K365" s="258"/>
      <c r="L365" s="258"/>
      <c r="M365" s="258"/>
    </row>
    <row r="366" spans="1:13" ht="15.75">
      <c r="A366" s="214"/>
      <c r="B366" s="238"/>
      <c r="C366" s="239"/>
      <c r="D366" s="444"/>
      <c r="E366" s="445"/>
      <c r="F366" s="426"/>
      <c r="G366" s="254"/>
      <c r="H366" s="254"/>
      <c r="I366" s="254"/>
      <c r="J366" s="258"/>
      <c r="K366" s="258"/>
      <c r="L366" s="258"/>
      <c r="M366" s="258"/>
    </row>
    <row r="367" spans="1:13" ht="15.75">
      <c r="A367" s="214"/>
      <c r="B367" s="238"/>
      <c r="C367" s="239"/>
      <c r="D367" s="444"/>
      <c r="E367" s="445"/>
      <c r="F367" s="426"/>
      <c r="G367" s="254"/>
      <c r="H367" s="254"/>
      <c r="I367" s="254"/>
      <c r="J367" s="258"/>
      <c r="K367" s="258"/>
      <c r="L367" s="258"/>
      <c r="M367" s="258"/>
    </row>
    <row r="368" spans="1:13" ht="15.75">
      <c r="A368" s="214"/>
      <c r="B368" s="238"/>
      <c r="C368" s="239"/>
      <c r="D368" s="444"/>
      <c r="E368" s="445"/>
      <c r="F368" s="426"/>
      <c r="G368" s="254"/>
      <c r="H368" s="254"/>
      <c r="I368" s="254"/>
      <c r="J368" s="258"/>
      <c r="K368" s="258"/>
      <c r="L368" s="258"/>
      <c r="M368" s="258"/>
    </row>
    <row r="369" spans="1:13" ht="15.75">
      <c r="A369" s="214"/>
      <c r="B369" s="238"/>
      <c r="C369" s="239"/>
      <c r="D369" s="444"/>
      <c r="E369" s="445"/>
      <c r="F369" s="426"/>
      <c r="G369" s="254"/>
      <c r="H369" s="254"/>
      <c r="I369" s="254"/>
      <c r="J369" s="258"/>
      <c r="K369" s="258"/>
      <c r="L369" s="258"/>
      <c r="M369" s="258"/>
    </row>
    <row r="370" spans="1:13" ht="15.75">
      <c r="A370" s="214"/>
      <c r="B370" s="238"/>
      <c r="C370" s="239"/>
      <c r="D370" s="444"/>
      <c r="E370" s="445"/>
      <c r="F370" s="426"/>
      <c r="G370" s="254"/>
      <c r="H370" s="254"/>
      <c r="I370" s="254"/>
      <c r="J370" s="258"/>
      <c r="K370" s="258"/>
      <c r="L370" s="258"/>
      <c r="M370" s="258"/>
    </row>
    <row r="371" spans="1:13" ht="15.75">
      <c r="A371" s="214"/>
      <c r="B371" s="238"/>
      <c r="C371" s="239"/>
      <c r="D371" s="444"/>
      <c r="E371" s="445"/>
      <c r="F371" s="426"/>
      <c r="G371" s="254"/>
      <c r="H371" s="254"/>
      <c r="I371" s="254"/>
      <c r="J371" s="258"/>
      <c r="K371" s="258"/>
      <c r="L371" s="258"/>
      <c r="M371" s="258"/>
    </row>
    <row r="372" spans="1:13" ht="15.75">
      <c r="A372" s="214"/>
      <c r="B372" s="238"/>
      <c r="C372" s="239"/>
      <c r="D372" s="444"/>
      <c r="E372" s="445"/>
      <c r="F372" s="426"/>
      <c r="G372" s="254"/>
      <c r="H372" s="254"/>
      <c r="I372" s="254"/>
      <c r="J372" s="258"/>
      <c r="K372" s="258"/>
      <c r="L372" s="258"/>
      <c r="M372" s="258"/>
    </row>
    <row r="373" spans="1:13" ht="15.75">
      <c r="A373" s="214"/>
      <c r="B373" s="238"/>
      <c r="C373" s="239"/>
      <c r="D373" s="444"/>
      <c r="E373" s="445"/>
      <c r="F373" s="426"/>
      <c r="G373" s="254"/>
      <c r="H373" s="254"/>
      <c r="I373" s="254"/>
      <c r="J373" s="258"/>
      <c r="K373" s="258"/>
      <c r="L373" s="258"/>
      <c r="M373" s="258"/>
    </row>
    <row r="374" spans="1:13" ht="15.75">
      <c r="A374" s="214"/>
      <c r="B374" s="238"/>
      <c r="C374" s="239"/>
      <c r="D374" s="444"/>
      <c r="E374" s="445"/>
      <c r="F374" s="426"/>
      <c r="G374" s="254"/>
      <c r="H374" s="254"/>
      <c r="I374" s="254"/>
      <c r="J374" s="258"/>
      <c r="K374" s="258"/>
      <c r="L374" s="258"/>
      <c r="M374" s="258"/>
    </row>
    <row r="375" spans="1:13" ht="15.75">
      <c r="A375" s="214"/>
      <c r="B375" s="238"/>
      <c r="C375" s="239"/>
      <c r="D375" s="444"/>
      <c r="E375" s="445"/>
      <c r="F375" s="426"/>
      <c r="G375" s="254"/>
      <c r="H375" s="254"/>
      <c r="I375" s="254"/>
      <c r="J375" s="258"/>
      <c r="K375" s="258"/>
      <c r="L375" s="258"/>
      <c r="M375" s="258"/>
    </row>
    <row r="376" spans="1:13" ht="15.75">
      <c r="A376" s="214"/>
      <c r="B376" s="238"/>
      <c r="C376" s="239"/>
      <c r="D376" s="444"/>
      <c r="E376" s="445"/>
      <c r="F376" s="426"/>
      <c r="G376" s="254"/>
      <c r="H376" s="254"/>
      <c r="I376" s="254"/>
      <c r="J376" s="258"/>
      <c r="K376" s="258"/>
      <c r="L376" s="258"/>
      <c r="M376" s="258"/>
    </row>
    <row r="377" spans="1:13" ht="15.75">
      <c r="A377" s="214"/>
      <c r="B377" s="238"/>
      <c r="C377" s="239"/>
      <c r="D377" s="444"/>
      <c r="E377" s="445"/>
      <c r="F377" s="426"/>
      <c r="G377" s="254"/>
      <c r="H377" s="254"/>
      <c r="I377" s="254"/>
      <c r="J377" s="258"/>
      <c r="K377" s="258"/>
      <c r="L377" s="258"/>
      <c r="M377" s="258"/>
    </row>
    <row r="378" spans="1:13" ht="15.75">
      <c r="A378" s="214"/>
      <c r="B378" s="238"/>
      <c r="C378" s="239"/>
      <c r="D378" s="444"/>
      <c r="E378" s="445"/>
      <c r="F378" s="426"/>
      <c r="G378" s="254"/>
      <c r="H378" s="254"/>
      <c r="I378" s="254"/>
      <c r="J378" s="258"/>
      <c r="K378" s="258"/>
      <c r="L378" s="258"/>
      <c r="M378" s="258"/>
    </row>
    <row r="379" spans="1:13" ht="15.75">
      <c r="A379" s="214"/>
      <c r="B379" s="238"/>
      <c r="C379" s="239"/>
      <c r="D379" s="444"/>
      <c r="E379" s="445"/>
      <c r="F379" s="426"/>
      <c r="G379" s="254"/>
      <c r="H379" s="254"/>
      <c r="I379" s="254"/>
      <c r="J379" s="258"/>
      <c r="K379" s="258"/>
      <c r="L379" s="258"/>
      <c r="M379" s="258"/>
    </row>
    <row r="380" spans="1:13" ht="15.75">
      <c r="A380" s="214"/>
      <c r="B380" s="238"/>
      <c r="C380" s="239"/>
      <c r="D380" s="444"/>
      <c r="E380" s="445"/>
      <c r="F380" s="426"/>
      <c r="G380" s="254"/>
      <c r="H380" s="254"/>
      <c r="I380" s="254"/>
      <c r="J380" s="258"/>
      <c r="K380" s="258"/>
      <c r="L380" s="258"/>
      <c r="M380" s="258"/>
    </row>
    <row r="381" spans="1:13" ht="15.75">
      <c r="A381" s="214"/>
      <c r="B381" s="238"/>
      <c r="C381" s="239"/>
      <c r="D381" s="444"/>
      <c r="E381" s="445"/>
      <c r="F381" s="426"/>
      <c r="G381" s="254"/>
      <c r="H381" s="254"/>
      <c r="I381" s="254"/>
      <c r="J381" s="258"/>
      <c r="K381" s="258"/>
      <c r="L381" s="258"/>
      <c r="M381" s="258"/>
    </row>
    <row r="382" spans="1:13" ht="15.75">
      <c r="A382" s="214"/>
      <c r="B382" s="238"/>
      <c r="C382" s="239"/>
      <c r="D382" s="444"/>
      <c r="E382" s="445"/>
      <c r="F382" s="426"/>
      <c r="G382" s="254"/>
      <c r="H382" s="254"/>
      <c r="I382" s="254"/>
      <c r="J382" s="258"/>
      <c r="K382" s="258"/>
      <c r="L382" s="258"/>
      <c r="M382" s="258"/>
    </row>
    <row r="383" spans="1:13" ht="15.75">
      <c r="A383" s="214"/>
      <c r="B383" s="238"/>
      <c r="C383" s="239"/>
      <c r="D383" s="444"/>
      <c r="E383" s="445"/>
      <c r="F383" s="426"/>
      <c r="G383" s="254"/>
      <c r="H383" s="254"/>
      <c r="I383" s="254"/>
      <c r="J383" s="258"/>
      <c r="K383" s="258"/>
      <c r="L383" s="258"/>
      <c r="M383" s="258"/>
    </row>
    <row r="384" spans="1:13" ht="15.75">
      <c r="A384" s="214"/>
      <c r="B384" s="238"/>
      <c r="C384" s="239"/>
      <c r="D384" s="444"/>
      <c r="E384" s="445"/>
      <c r="F384" s="426"/>
      <c r="G384" s="254"/>
      <c r="H384" s="254"/>
      <c r="I384" s="254"/>
      <c r="J384" s="258"/>
      <c r="K384" s="258"/>
      <c r="L384" s="258"/>
      <c r="M384" s="258"/>
    </row>
    <row r="385" spans="1:13" ht="15.75">
      <c r="A385" s="214"/>
      <c r="B385" s="238"/>
      <c r="C385" s="239"/>
      <c r="D385" s="444"/>
      <c r="E385" s="445"/>
      <c r="F385" s="426"/>
      <c r="G385" s="254"/>
      <c r="H385" s="254"/>
      <c r="I385" s="254"/>
      <c r="J385" s="258"/>
      <c r="K385" s="258"/>
      <c r="L385" s="258"/>
      <c r="M385" s="258"/>
    </row>
    <row r="386" spans="1:13" ht="15.75">
      <c r="A386" s="214"/>
      <c r="B386" s="238"/>
      <c r="C386" s="239"/>
      <c r="D386" s="444"/>
      <c r="E386" s="445"/>
      <c r="F386" s="426"/>
      <c r="G386" s="254"/>
      <c r="H386" s="254"/>
      <c r="I386" s="254"/>
      <c r="J386" s="258"/>
      <c r="K386" s="258"/>
      <c r="L386" s="258"/>
      <c r="M386" s="258"/>
    </row>
    <row r="387" spans="1:13" ht="15.75">
      <c r="A387" s="214"/>
      <c r="B387" s="238"/>
      <c r="C387" s="239"/>
      <c r="D387" s="444"/>
      <c r="E387" s="445"/>
      <c r="F387" s="426"/>
      <c r="G387" s="254"/>
      <c r="H387" s="254"/>
      <c r="I387" s="254"/>
      <c r="J387" s="258"/>
      <c r="K387" s="258"/>
      <c r="L387" s="258"/>
      <c r="M387" s="258"/>
    </row>
    <row r="388" spans="1:13" ht="15.75">
      <c r="A388" s="214"/>
      <c r="B388" s="238"/>
      <c r="C388" s="239"/>
      <c r="D388" s="444"/>
      <c r="E388" s="445"/>
      <c r="F388" s="426"/>
      <c r="G388" s="254"/>
      <c r="H388" s="254"/>
      <c r="I388" s="254"/>
      <c r="J388" s="258"/>
      <c r="K388" s="258"/>
      <c r="L388" s="258"/>
      <c r="M388" s="258"/>
    </row>
    <row r="389" spans="1:13" ht="15.75">
      <c r="A389" s="214"/>
      <c r="B389" s="238"/>
      <c r="C389" s="239"/>
      <c r="D389" s="444"/>
      <c r="E389" s="445"/>
      <c r="F389" s="426"/>
      <c r="G389" s="254"/>
      <c r="H389" s="254"/>
      <c r="I389" s="254"/>
      <c r="J389" s="258"/>
      <c r="K389" s="258"/>
      <c r="L389" s="258"/>
      <c r="M389" s="258"/>
    </row>
    <row r="390" spans="1:13" ht="15.75">
      <c r="A390" s="214"/>
      <c r="B390" s="238"/>
      <c r="C390" s="239"/>
      <c r="D390" s="444"/>
      <c r="E390" s="445"/>
      <c r="F390" s="426"/>
      <c r="G390" s="254"/>
      <c r="H390" s="254"/>
      <c r="I390" s="254"/>
      <c r="J390" s="258"/>
      <c r="K390" s="258"/>
      <c r="L390" s="258"/>
      <c r="M390" s="258"/>
    </row>
    <row r="391" spans="1:13" ht="15.75">
      <c r="A391" s="214"/>
      <c r="B391" s="238"/>
      <c r="C391" s="239"/>
      <c r="D391" s="444"/>
      <c r="E391" s="445"/>
      <c r="F391" s="426"/>
      <c r="G391" s="254"/>
      <c r="H391" s="254"/>
      <c r="I391" s="254"/>
      <c r="J391" s="258"/>
      <c r="K391" s="258"/>
      <c r="L391" s="258"/>
      <c r="M391" s="258"/>
    </row>
    <row r="392" spans="1:13" ht="15.75">
      <c r="A392" s="214"/>
      <c r="B392" s="238"/>
      <c r="C392" s="239"/>
      <c r="D392" s="444"/>
      <c r="E392" s="445"/>
      <c r="F392" s="426"/>
      <c r="G392" s="254"/>
      <c r="H392" s="254"/>
      <c r="I392" s="254"/>
      <c r="J392" s="258"/>
      <c r="K392" s="258"/>
      <c r="L392" s="258"/>
      <c r="M392" s="258"/>
    </row>
    <row r="393" spans="1:13" ht="15.75">
      <c r="A393" s="214"/>
      <c r="B393" s="238"/>
      <c r="C393" s="239"/>
      <c r="D393" s="444"/>
      <c r="E393" s="445"/>
      <c r="F393" s="426"/>
      <c r="G393" s="254"/>
      <c r="H393" s="254"/>
      <c r="I393" s="254"/>
      <c r="J393" s="258"/>
      <c r="K393" s="258"/>
      <c r="L393" s="258"/>
      <c r="M393" s="258"/>
    </row>
    <row r="394" spans="1:13" ht="15.75">
      <c r="A394" s="214"/>
      <c r="B394" s="238"/>
      <c r="C394" s="239"/>
      <c r="D394" s="444"/>
      <c r="E394" s="445"/>
      <c r="F394" s="426"/>
      <c r="G394" s="254"/>
      <c r="H394" s="254"/>
      <c r="I394" s="254"/>
      <c r="J394" s="258"/>
      <c r="K394" s="258"/>
      <c r="L394" s="258"/>
      <c r="M394" s="258"/>
    </row>
    <row r="395" spans="1:13" ht="15.75">
      <c r="A395" s="214"/>
      <c r="B395" s="238"/>
      <c r="C395" s="239"/>
      <c r="D395" s="444"/>
      <c r="E395" s="445"/>
      <c r="F395" s="426"/>
      <c r="G395" s="254"/>
      <c r="H395" s="254"/>
      <c r="I395" s="254"/>
      <c r="J395" s="258"/>
      <c r="K395" s="258"/>
      <c r="L395" s="258"/>
      <c r="M395" s="258"/>
    </row>
    <row r="396" spans="1:13" ht="15.75">
      <c r="A396" s="214"/>
      <c r="B396" s="238"/>
      <c r="C396" s="239"/>
      <c r="D396" s="444"/>
      <c r="E396" s="445"/>
      <c r="F396" s="426"/>
      <c r="G396" s="254"/>
      <c r="H396" s="254"/>
      <c r="I396" s="254"/>
      <c r="J396" s="258"/>
      <c r="K396" s="258"/>
      <c r="L396" s="258"/>
      <c r="M396" s="258"/>
    </row>
    <row r="397" spans="1:13" ht="15.75">
      <c r="A397" s="214"/>
      <c r="B397" s="238"/>
      <c r="C397" s="239"/>
      <c r="D397" s="444"/>
      <c r="E397" s="445"/>
      <c r="F397" s="426"/>
      <c r="G397" s="254"/>
      <c r="H397" s="254"/>
      <c r="I397" s="254"/>
      <c r="J397" s="258"/>
      <c r="K397" s="258"/>
      <c r="L397" s="258"/>
      <c r="M397" s="258"/>
    </row>
    <row r="398" spans="1:13" ht="15.75">
      <c r="A398" s="214"/>
      <c r="B398" s="238"/>
      <c r="C398" s="239"/>
      <c r="D398" s="444"/>
      <c r="E398" s="445"/>
      <c r="F398" s="426"/>
      <c r="G398" s="254"/>
      <c r="H398" s="254"/>
      <c r="I398" s="254"/>
      <c r="J398" s="258"/>
      <c r="K398" s="258"/>
      <c r="L398" s="258"/>
      <c r="M398" s="258"/>
    </row>
    <row r="399" spans="1:13" ht="15.75">
      <c r="A399" s="214"/>
      <c r="B399" s="238"/>
      <c r="C399" s="239"/>
      <c r="D399" s="444"/>
      <c r="E399" s="445"/>
      <c r="F399" s="426"/>
      <c r="G399" s="254"/>
      <c r="H399" s="254"/>
      <c r="I399" s="254"/>
      <c r="J399" s="258"/>
      <c r="K399" s="258"/>
      <c r="L399" s="258"/>
      <c r="M399" s="258"/>
    </row>
    <row r="400" spans="1:13" ht="15.75">
      <c r="A400" s="214"/>
      <c r="B400" s="238"/>
      <c r="C400" s="239"/>
      <c r="D400" s="444"/>
      <c r="E400" s="445"/>
      <c r="F400" s="426"/>
      <c r="G400" s="254"/>
      <c r="H400" s="254"/>
      <c r="I400" s="254"/>
      <c r="J400" s="258"/>
      <c r="K400" s="258"/>
      <c r="L400" s="258"/>
      <c r="M400" s="258"/>
    </row>
    <row r="401" spans="1:13" ht="15.75">
      <c r="A401" s="214"/>
      <c r="B401" s="238"/>
      <c r="C401" s="239"/>
      <c r="D401" s="444"/>
      <c r="E401" s="445"/>
      <c r="F401" s="426"/>
      <c r="G401" s="254"/>
      <c r="H401" s="254"/>
      <c r="I401" s="254"/>
      <c r="J401" s="258"/>
      <c r="K401" s="258"/>
      <c r="L401" s="258"/>
      <c r="M401" s="258"/>
    </row>
    <row r="402" spans="1:13" ht="15.75">
      <c r="A402" s="214"/>
      <c r="B402" s="238"/>
      <c r="C402" s="239"/>
      <c r="D402" s="444"/>
      <c r="E402" s="445"/>
      <c r="F402" s="426"/>
      <c r="G402" s="254"/>
      <c r="H402" s="254"/>
      <c r="I402" s="254"/>
      <c r="J402" s="258"/>
      <c r="K402" s="258"/>
      <c r="L402" s="258"/>
      <c r="M402" s="258"/>
    </row>
    <row r="403" spans="1:13" ht="15.75">
      <c r="A403" s="214"/>
      <c r="B403" s="238"/>
      <c r="C403" s="239"/>
      <c r="D403" s="444"/>
      <c r="E403" s="445"/>
      <c r="F403" s="426"/>
      <c r="G403" s="254"/>
      <c r="H403" s="254"/>
      <c r="I403" s="254"/>
      <c r="J403" s="258"/>
      <c r="K403" s="258"/>
      <c r="L403" s="258"/>
      <c r="M403" s="258"/>
    </row>
    <row r="404" spans="1:13" ht="15.75">
      <c r="A404" s="214"/>
      <c r="B404" s="238"/>
      <c r="C404" s="239"/>
      <c r="D404" s="444"/>
      <c r="E404" s="445"/>
      <c r="F404" s="426"/>
      <c r="G404" s="254"/>
      <c r="H404" s="254"/>
      <c r="I404" s="254"/>
      <c r="J404" s="258"/>
      <c r="K404" s="258"/>
      <c r="L404" s="258"/>
      <c r="M404" s="258"/>
    </row>
    <row r="405" spans="1:13" ht="15.75">
      <c r="A405" s="214"/>
      <c r="B405" s="238"/>
      <c r="C405" s="239"/>
      <c r="D405" s="444"/>
      <c r="E405" s="445"/>
      <c r="F405" s="426"/>
      <c r="G405" s="254"/>
      <c r="H405" s="254"/>
      <c r="I405" s="254"/>
      <c r="J405" s="258"/>
      <c r="K405" s="258"/>
      <c r="L405" s="258"/>
      <c r="M405" s="258"/>
    </row>
    <row r="406" spans="1:13" ht="15.75">
      <c r="A406" s="214"/>
      <c r="B406" s="238"/>
      <c r="C406" s="239"/>
      <c r="D406" s="444"/>
      <c r="E406" s="445"/>
      <c r="F406" s="426"/>
      <c r="G406" s="254"/>
      <c r="H406" s="254"/>
      <c r="I406" s="254"/>
      <c r="J406" s="258"/>
      <c r="K406" s="258"/>
      <c r="L406" s="258"/>
      <c r="M406" s="258"/>
    </row>
    <row r="407" spans="1:13" ht="15.75">
      <c r="A407" s="214"/>
      <c r="B407" s="238"/>
      <c r="C407" s="239"/>
      <c r="D407" s="444"/>
      <c r="E407" s="445"/>
      <c r="F407" s="426"/>
      <c r="G407" s="254"/>
      <c r="H407" s="254"/>
      <c r="I407" s="254"/>
      <c r="J407" s="258"/>
      <c r="K407" s="258"/>
      <c r="L407" s="258"/>
      <c r="M407" s="258"/>
    </row>
    <row r="408" spans="1:13" ht="15.75">
      <c r="A408" s="214"/>
      <c r="B408" s="238"/>
      <c r="C408" s="239"/>
      <c r="D408" s="444"/>
      <c r="E408" s="445"/>
      <c r="F408" s="426"/>
      <c r="G408" s="254"/>
      <c r="H408" s="254"/>
      <c r="I408" s="254"/>
      <c r="J408" s="258"/>
      <c r="K408" s="258"/>
      <c r="L408" s="258"/>
      <c r="M408" s="258"/>
    </row>
    <row r="409" spans="1:13" ht="15.75">
      <c r="A409" s="214"/>
      <c r="B409" s="238"/>
      <c r="C409" s="239"/>
      <c r="D409" s="444"/>
      <c r="E409" s="445"/>
      <c r="F409" s="426"/>
      <c r="G409" s="254"/>
      <c r="H409" s="254"/>
      <c r="I409" s="254"/>
      <c r="J409" s="258"/>
      <c r="K409" s="258"/>
      <c r="L409" s="258"/>
      <c r="M409" s="258"/>
    </row>
    <row r="410" spans="1:13" ht="15.75">
      <c r="A410" s="214"/>
      <c r="B410" s="238"/>
      <c r="C410" s="240"/>
      <c r="D410" s="444"/>
      <c r="E410" s="445"/>
      <c r="F410" s="426"/>
      <c r="G410" s="254"/>
      <c r="H410" s="254"/>
      <c r="I410" s="254"/>
      <c r="J410" s="258"/>
      <c r="K410" s="258"/>
      <c r="L410" s="258"/>
      <c r="M410" s="422"/>
    </row>
    <row r="411" spans="1:13" ht="15.75">
      <c r="A411" s="214"/>
      <c r="B411" s="238"/>
      <c r="C411" s="240"/>
      <c r="D411" s="444"/>
      <c r="E411" s="445"/>
      <c r="F411" s="426"/>
      <c r="G411" s="254"/>
      <c r="H411" s="254"/>
      <c r="I411" s="254"/>
      <c r="J411" s="258"/>
      <c r="K411" s="258"/>
      <c r="L411" s="258"/>
      <c r="M411" s="422"/>
    </row>
    <row r="412" spans="1:13" ht="15.75">
      <c r="A412" s="214"/>
      <c r="B412" s="238"/>
      <c r="C412" s="240"/>
      <c r="D412" s="444"/>
      <c r="E412" s="445"/>
      <c r="F412" s="426"/>
      <c r="G412" s="254"/>
      <c r="H412" s="254"/>
      <c r="I412" s="254"/>
      <c r="J412" s="258"/>
      <c r="K412" s="258"/>
      <c r="L412" s="258"/>
      <c r="M412" s="422"/>
    </row>
    <row r="413" spans="1:13" ht="15.75">
      <c r="A413" s="214"/>
      <c r="B413" s="238"/>
      <c r="C413" s="240"/>
      <c r="D413" s="444"/>
      <c r="E413" s="445"/>
      <c r="F413" s="426"/>
      <c r="G413" s="254"/>
      <c r="H413" s="254"/>
      <c r="I413" s="254"/>
      <c r="J413" s="258"/>
      <c r="K413" s="258"/>
      <c r="L413" s="258"/>
      <c r="M413" s="422"/>
    </row>
    <row r="414" spans="1:13" ht="15.75">
      <c r="A414" s="214"/>
      <c r="B414" s="238"/>
      <c r="C414" s="240"/>
      <c r="D414" s="444"/>
      <c r="E414" s="445"/>
      <c r="F414" s="426"/>
      <c r="G414" s="254"/>
      <c r="H414" s="254"/>
      <c r="I414" s="254"/>
      <c r="J414" s="258"/>
      <c r="K414" s="258"/>
      <c r="L414" s="258"/>
      <c r="M414" s="422"/>
    </row>
    <row r="415" spans="1:13" ht="15.75">
      <c r="A415" s="214"/>
      <c r="B415" s="238"/>
      <c r="C415" s="240"/>
      <c r="D415" s="444"/>
      <c r="E415" s="445"/>
      <c r="F415" s="426"/>
      <c r="G415" s="254"/>
      <c r="H415" s="254"/>
      <c r="I415" s="254"/>
      <c r="J415" s="258"/>
      <c r="K415" s="258"/>
      <c r="L415" s="258"/>
      <c r="M415" s="422"/>
    </row>
    <row r="416" spans="1:13" ht="15.75">
      <c r="A416" s="214"/>
      <c r="B416" s="238"/>
      <c r="C416" s="240"/>
      <c r="D416" s="444"/>
      <c r="E416" s="445"/>
      <c r="F416" s="426"/>
      <c r="G416" s="254"/>
      <c r="H416" s="254"/>
      <c r="I416" s="254"/>
      <c r="J416" s="258"/>
      <c r="K416" s="258"/>
      <c r="L416" s="258"/>
      <c r="M416" s="422"/>
    </row>
    <row r="417" spans="1:13" ht="15.75">
      <c r="A417" s="214"/>
      <c r="B417" s="238"/>
      <c r="C417" s="240"/>
      <c r="D417" s="444"/>
      <c r="E417" s="445"/>
      <c r="F417" s="426"/>
      <c r="G417" s="254"/>
      <c r="H417" s="254"/>
      <c r="I417" s="254"/>
      <c r="J417" s="258"/>
      <c r="K417" s="258"/>
      <c r="L417" s="258"/>
      <c r="M417" s="422"/>
    </row>
    <row r="418" spans="1:13" ht="15.75">
      <c r="A418" s="214"/>
      <c r="B418" s="238"/>
      <c r="C418" s="240"/>
      <c r="D418" s="444"/>
      <c r="E418" s="445"/>
      <c r="F418" s="426"/>
      <c r="G418" s="254"/>
      <c r="H418" s="254"/>
      <c r="I418" s="254"/>
      <c r="J418" s="258"/>
      <c r="K418" s="258"/>
      <c r="L418" s="258"/>
      <c r="M418" s="422"/>
    </row>
    <row r="419" spans="1:13" ht="15.75">
      <c r="A419" s="214"/>
      <c r="B419" s="238"/>
      <c r="C419" s="240"/>
      <c r="D419" s="444"/>
      <c r="E419" s="445"/>
      <c r="F419" s="426"/>
      <c r="G419" s="254"/>
      <c r="H419" s="254"/>
      <c r="I419" s="254"/>
      <c r="J419" s="258"/>
      <c r="K419" s="258"/>
      <c r="L419" s="258"/>
      <c r="M419" s="422"/>
    </row>
    <row r="420" spans="1:13" ht="15.75">
      <c r="A420" s="214"/>
      <c r="B420" s="238"/>
      <c r="C420" s="240"/>
      <c r="D420" s="444"/>
      <c r="E420" s="445"/>
      <c r="F420" s="426"/>
      <c r="G420" s="254"/>
      <c r="H420" s="254"/>
      <c r="I420" s="254"/>
      <c r="J420" s="258"/>
      <c r="K420" s="258"/>
      <c r="L420" s="258"/>
      <c r="M420" s="422"/>
    </row>
    <row r="421" spans="1:13" ht="15.75">
      <c r="A421" s="214"/>
      <c r="B421" s="238"/>
      <c r="C421" s="240"/>
      <c r="D421" s="444"/>
      <c r="E421" s="445"/>
      <c r="F421" s="426"/>
      <c r="G421" s="254"/>
      <c r="H421" s="254"/>
      <c r="I421" s="254"/>
      <c r="J421" s="258"/>
      <c r="K421" s="258"/>
      <c r="L421" s="258"/>
      <c r="M421" s="422"/>
    </row>
    <row r="422" spans="1:13" ht="15.75">
      <c r="A422" s="214"/>
      <c r="B422" s="238"/>
      <c r="C422" s="240"/>
      <c r="D422" s="444"/>
      <c r="E422" s="445"/>
      <c r="F422" s="426"/>
      <c r="G422" s="254"/>
      <c r="H422" s="254"/>
      <c r="I422" s="254"/>
      <c r="J422" s="258"/>
      <c r="K422" s="258"/>
      <c r="L422" s="258"/>
      <c r="M422" s="422"/>
    </row>
    <row r="423" spans="1:13" ht="15.75">
      <c r="A423" s="214"/>
      <c r="B423" s="238"/>
      <c r="C423" s="240"/>
      <c r="D423" s="444"/>
      <c r="E423" s="445"/>
      <c r="F423" s="426"/>
      <c r="G423" s="254"/>
      <c r="H423" s="254"/>
      <c r="I423" s="254"/>
      <c r="J423" s="258"/>
      <c r="K423" s="258"/>
      <c r="L423" s="258"/>
      <c r="M423" s="422"/>
    </row>
    <row r="424" spans="1:13" ht="15.75">
      <c r="A424" s="214"/>
      <c r="B424" s="238"/>
      <c r="C424" s="240"/>
      <c r="D424" s="444"/>
      <c r="E424" s="445"/>
      <c r="F424" s="426"/>
      <c r="G424" s="254"/>
      <c r="H424" s="254"/>
      <c r="I424" s="254"/>
      <c r="J424" s="258"/>
      <c r="K424" s="258"/>
      <c r="L424" s="258"/>
      <c r="M424" s="422"/>
    </row>
    <row r="425" spans="1:13" ht="15.75">
      <c r="A425" s="214"/>
      <c r="B425" s="238"/>
      <c r="C425" s="240"/>
      <c r="D425" s="444"/>
      <c r="E425" s="445"/>
      <c r="F425" s="426"/>
      <c r="G425" s="254"/>
      <c r="H425" s="254"/>
      <c r="I425" s="254"/>
      <c r="J425" s="258"/>
      <c r="K425" s="258"/>
      <c r="L425" s="258"/>
      <c r="M425" s="422"/>
    </row>
    <row r="426" spans="1:13" ht="15.75">
      <c r="A426" s="214"/>
      <c r="B426" s="238"/>
      <c r="C426" s="240"/>
      <c r="D426" s="444"/>
      <c r="E426" s="445"/>
      <c r="F426" s="426"/>
      <c r="G426" s="254"/>
      <c r="H426" s="254"/>
      <c r="I426" s="254"/>
      <c r="J426" s="258"/>
      <c r="K426" s="258"/>
      <c r="L426" s="258"/>
      <c r="M426" s="422"/>
    </row>
    <row r="427" spans="1:13" ht="15.75">
      <c r="A427" s="214"/>
      <c r="B427" s="238"/>
      <c r="C427" s="240"/>
      <c r="D427" s="444"/>
      <c r="E427" s="445"/>
      <c r="F427" s="426"/>
      <c r="G427" s="254"/>
      <c r="H427" s="254"/>
      <c r="I427" s="254"/>
      <c r="J427" s="258"/>
      <c r="K427" s="258"/>
      <c r="L427" s="258"/>
      <c r="M427" s="422"/>
    </row>
    <row r="428" spans="1:13" ht="15.75">
      <c r="A428" s="214"/>
      <c r="B428" s="238"/>
      <c r="C428" s="240"/>
      <c r="D428" s="444"/>
      <c r="E428" s="445"/>
      <c r="F428" s="426"/>
      <c r="G428" s="254"/>
      <c r="H428" s="254"/>
      <c r="I428" s="254"/>
      <c r="J428" s="258"/>
      <c r="K428" s="258"/>
      <c r="L428" s="258"/>
      <c r="M428" s="422"/>
    </row>
    <row r="429" spans="1:13" ht="15.75">
      <c r="A429" s="214"/>
      <c r="B429" s="238"/>
      <c r="C429" s="240"/>
      <c r="D429" s="444"/>
      <c r="E429" s="445"/>
      <c r="F429" s="426"/>
      <c r="G429" s="254"/>
      <c r="H429" s="254"/>
      <c r="I429" s="254"/>
      <c r="J429" s="258"/>
      <c r="K429" s="258"/>
      <c r="L429" s="258"/>
      <c r="M429" s="422"/>
    </row>
    <row r="430" spans="1:13" ht="15.75">
      <c r="A430" s="214"/>
      <c r="B430" s="238"/>
      <c r="C430" s="240"/>
      <c r="D430" s="444"/>
      <c r="E430" s="445"/>
      <c r="F430" s="426"/>
      <c r="G430" s="254"/>
      <c r="H430" s="254"/>
      <c r="I430" s="254"/>
      <c r="J430" s="258"/>
      <c r="K430" s="258"/>
      <c r="L430" s="258"/>
      <c r="M430" s="422"/>
    </row>
    <row r="431" spans="1:13" ht="15.75">
      <c r="A431" s="214"/>
      <c r="B431" s="238"/>
      <c r="C431" s="240"/>
      <c r="D431" s="444"/>
      <c r="E431" s="445"/>
      <c r="F431" s="426"/>
      <c r="G431" s="254"/>
      <c r="H431" s="254"/>
      <c r="I431" s="254"/>
      <c r="J431" s="258"/>
      <c r="K431" s="258"/>
      <c r="L431" s="258"/>
      <c r="M431" s="422"/>
    </row>
    <row r="432" spans="1:13" ht="15.75">
      <c r="A432" s="214"/>
      <c r="B432" s="238"/>
      <c r="C432" s="240"/>
      <c r="D432" s="444"/>
      <c r="E432" s="445"/>
      <c r="F432" s="426"/>
      <c r="G432" s="254"/>
      <c r="H432" s="254"/>
      <c r="I432" s="254"/>
      <c r="J432" s="258"/>
      <c r="K432" s="258"/>
      <c r="L432" s="258"/>
      <c r="M432" s="422"/>
    </row>
    <row r="433" spans="1:13" ht="15.75">
      <c r="A433" s="214"/>
      <c r="B433" s="238"/>
      <c r="C433" s="240"/>
      <c r="D433" s="444"/>
      <c r="E433" s="445"/>
      <c r="F433" s="426"/>
      <c r="G433" s="254"/>
      <c r="H433" s="254"/>
      <c r="I433" s="254"/>
      <c r="J433" s="258"/>
      <c r="K433" s="258"/>
      <c r="L433" s="258"/>
      <c r="M433" s="422"/>
    </row>
    <row r="434" spans="1:13" ht="15.75">
      <c r="A434" s="214"/>
      <c r="B434" s="238"/>
      <c r="C434" s="240"/>
      <c r="D434" s="444"/>
      <c r="E434" s="445"/>
      <c r="F434" s="426"/>
      <c r="G434" s="254"/>
      <c r="H434" s="254"/>
      <c r="I434" s="254"/>
      <c r="J434" s="258"/>
      <c r="K434" s="258"/>
      <c r="L434" s="258"/>
      <c r="M434" s="422"/>
    </row>
    <row r="435" spans="1:13" ht="15.75">
      <c r="A435" s="214"/>
      <c r="B435" s="238"/>
      <c r="C435" s="240"/>
      <c r="D435" s="444"/>
      <c r="E435" s="445"/>
      <c r="F435" s="426"/>
      <c r="G435" s="254"/>
      <c r="H435" s="254"/>
      <c r="I435" s="254"/>
      <c r="J435" s="258"/>
      <c r="K435" s="258"/>
      <c r="L435" s="258"/>
      <c r="M435" s="422"/>
    </row>
    <row r="436" spans="1:13" ht="15.75">
      <c r="A436" s="214"/>
      <c r="B436" s="238"/>
      <c r="C436" s="240"/>
      <c r="D436" s="444"/>
      <c r="E436" s="445"/>
      <c r="F436" s="426"/>
      <c r="G436" s="254"/>
      <c r="H436" s="254"/>
      <c r="I436" s="254"/>
      <c r="J436" s="258"/>
      <c r="K436" s="258"/>
      <c r="L436" s="258"/>
      <c r="M436" s="422"/>
    </row>
    <row r="437" spans="1:13" ht="15.75">
      <c r="A437" s="214"/>
      <c r="B437" s="238"/>
      <c r="C437" s="240"/>
      <c r="D437" s="444"/>
      <c r="E437" s="445"/>
      <c r="F437" s="426"/>
      <c r="G437" s="254"/>
      <c r="H437" s="254"/>
      <c r="I437" s="254"/>
      <c r="J437" s="258"/>
      <c r="K437" s="258"/>
      <c r="L437" s="258"/>
      <c r="M437" s="422"/>
    </row>
    <row r="438" spans="1:13" ht="15.75">
      <c r="A438" s="214"/>
      <c r="B438" s="238"/>
      <c r="C438" s="240"/>
      <c r="D438" s="444"/>
      <c r="E438" s="445"/>
      <c r="F438" s="426"/>
      <c r="G438" s="254"/>
      <c r="H438" s="254"/>
      <c r="I438" s="254"/>
      <c r="J438" s="258"/>
      <c r="K438" s="258"/>
      <c r="L438" s="258"/>
      <c r="M438" s="422"/>
    </row>
    <row r="439" spans="1:13" ht="15.75">
      <c r="A439" s="214"/>
      <c r="B439" s="238"/>
      <c r="C439" s="240"/>
      <c r="D439" s="444"/>
      <c r="E439" s="445"/>
      <c r="F439" s="426"/>
      <c r="G439" s="254"/>
      <c r="H439" s="254"/>
      <c r="I439" s="254"/>
      <c r="J439" s="258"/>
      <c r="K439" s="258"/>
      <c r="L439" s="258"/>
      <c r="M439" s="422"/>
    </row>
    <row r="440" spans="1:13" ht="15.75">
      <c r="A440" s="214"/>
      <c r="B440" s="238"/>
      <c r="C440" s="240"/>
      <c r="D440" s="444"/>
      <c r="E440" s="445"/>
      <c r="F440" s="426"/>
      <c r="G440" s="254"/>
      <c r="H440" s="254"/>
      <c r="I440" s="254"/>
      <c r="J440" s="258"/>
      <c r="K440" s="258"/>
      <c r="L440" s="258"/>
      <c r="M440" s="422"/>
    </row>
    <row r="441" spans="1:13" ht="15.75">
      <c r="A441" s="214"/>
      <c r="B441" s="238"/>
      <c r="C441" s="240"/>
      <c r="D441" s="444"/>
      <c r="E441" s="445"/>
      <c r="F441" s="426"/>
      <c r="G441" s="254"/>
      <c r="H441" s="254"/>
      <c r="I441" s="254"/>
      <c r="J441" s="258"/>
      <c r="K441" s="258"/>
      <c r="L441" s="258"/>
      <c r="M441" s="422"/>
    </row>
    <row r="442" spans="1:13" ht="15.75">
      <c r="A442" s="214"/>
      <c r="B442" s="238"/>
      <c r="C442" s="240"/>
      <c r="D442" s="444"/>
      <c r="E442" s="445"/>
      <c r="F442" s="426"/>
      <c r="G442" s="254"/>
      <c r="H442" s="254"/>
      <c r="I442" s="254"/>
      <c r="J442" s="258"/>
      <c r="K442" s="258"/>
      <c r="L442" s="258"/>
      <c r="M442" s="422"/>
    </row>
    <row r="443" spans="1:13" ht="15.75">
      <c r="A443" s="214"/>
      <c r="B443" s="238"/>
      <c r="C443" s="240"/>
      <c r="D443" s="444"/>
      <c r="E443" s="445"/>
      <c r="F443" s="426"/>
      <c r="G443" s="254"/>
      <c r="H443" s="254"/>
      <c r="I443" s="254"/>
      <c r="J443" s="258"/>
      <c r="K443" s="258"/>
      <c r="L443" s="258"/>
      <c r="M443" s="422"/>
    </row>
    <row r="444" spans="1:13" ht="15.75">
      <c r="A444" s="214"/>
      <c r="B444" s="238"/>
      <c r="C444" s="240"/>
      <c r="D444" s="444"/>
      <c r="E444" s="445"/>
      <c r="F444" s="426"/>
      <c r="G444" s="254"/>
      <c r="H444" s="254"/>
      <c r="I444" s="254"/>
      <c r="J444" s="258"/>
      <c r="K444" s="258"/>
      <c r="L444" s="258"/>
      <c r="M444" s="422"/>
    </row>
    <row r="445" spans="1:13" ht="15.75">
      <c r="A445" s="214"/>
      <c r="B445" s="238"/>
      <c r="C445" s="240"/>
      <c r="D445" s="444"/>
      <c r="E445" s="445"/>
      <c r="F445" s="426"/>
      <c r="G445" s="254"/>
      <c r="H445" s="254"/>
      <c r="I445" s="254"/>
      <c r="J445" s="258"/>
      <c r="K445" s="258"/>
      <c r="L445" s="258"/>
      <c r="M445" s="422"/>
    </row>
    <row r="446" spans="1:13" ht="15.75">
      <c r="A446" s="214"/>
      <c r="B446" s="238"/>
      <c r="C446" s="240"/>
      <c r="D446" s="444"/>
      <c r="E446" s="445"/>
      <c r="F446" s="426"/>
      <c r="G446" s="254"/>
      <c r="H446" s="254"/>
      <c r="I446" s="254"/>
      <c r="J446" s="258"/>
      <c r="K446" s="258"/>
      <c r="L446" s="258"/>
      <c r="M446" s="422"/>
    </row>
    <row r="447" spans="1:13" ht="15.75">
      <c r="A447" s="214"/>
      <c r="B447" s="238"/>
      <c r="C447" s="240"/>
      <c r="D447" s="444"/>
      <c r="E447" s="445"/>
      <c r="F447" s="426"/>
      <c r="G447" s="254"/>
      <c r="H447" s="254"/>
      <c r="I447" s="254"/>
      <c r="J447" s="258"/>
      <c r="K447" s="258"/>
      <c r="L447" s="258"/>
      <c r="M447" s="422"/>
    </row>
    <row r="448" spans="1:13" ht="15.75">
      <c r="A448" s="214"/>
      <c r="B448" s="238"/>
      <c r="C448" s="240"/>
      <c r="D448" s="444"/>
      <c r="E448" s="445"/>
      <c r="F448" s="426"/>
      <c r="G448" s="254"/>
      <c r="H448" s="254"/>
      <c r="I448" s="254"/>
      <c r="J448" s="422"/>
      <c r="K448" s="422"/>
      <c r="L448" s="422"/>
      <c r="M448" s="422"/>
    </row>
    <row r="449" spans="1:13" ht="15.75">
      <c r="A449" s="214"/>
      <c r="B449" s="238"/>
      <c r="C449" s="240"/>
      <c r="D449" s="444"/>
      <c r="E449" s="445"/>
      <c r="F449" s="426"/>
      <c r="G449" s="254"/>
      <c r="H449" s="254"/>
      <c r="I449" s="254"/>
      <c r="J449" s="422"/>
      <c r="K449" s="422"/>
      <c r="L449" s="422"/>
      <c r="M449" s="422"/>
    </row>
    <row r="450" spans="1:13" ht="15.75">
      <c r="A450" s="214"/>
      <c r="B450" s="238"/>
      <c r="C450" s="240"/>
      <c r="D450" s="444"/>
      <c r="E450" s="445"/>
      <c r="F450" s="426"/>
      <c r="G450" s="254"/>
      <c r="H450" s="254"/>
      <c r="I450" s="254"/>
      <c r="J450" s="422"/>
      <c r="K450" s="422"/>
      <c r="L450" s="422"/>
      <c r="M450" s="422"/>
    </row>
    <row r="451" spans="1:13" ht="15.75">
      <c r="A451" s="214"/>
      <c r="B451" s="238"/>
      <c r="C451" s="240"/>
      <c r="D451" s="444"/>
      <c r="E451" s="445"/>
      <c r="F451" s="426"/>
      <c r="G451" s="254"/>
      <c r="H451" s="254"/>
      <c r="I451" s="254"/>
      <c r="J451" s="422"/>
      <c r="K451" s="422"/>
      <c r="L451" s="422"/>
      <c r="M451" s="422"/>
    </row>
    <row r="452" spans="1:13" ht="15.75">
      <c r="A452" s="214"/>
      <c r="B452" s="238"/>
      <c r="C452" s="240"/>
      <c r="D452" s="444"/>
      <c r="E452" s="445"/>
      <c r="F452" s="426"/>
      <c r="G452" s="254"/>
      <c r="H452" s="254"/>
      <c r="I452" s="254"/>
      <c r="J452" s="422"/>
      <c r="K452" s="422"/>
      <c r="L452" s="422"/>
      <c r="M452" s="422"/>
    </row>
    <row r="453" spans="1:13" ht="15.75">
      <c r="A453" s="214"/>
      <c r="B453" s="238"/>
      <c r="C453" s="240"/>
      <c r="D453" s="444"/>
      <c r="E453" s="445"/>
      <c r="F453" s="426"/>
      <c r="G453" s="254"/>
      <c r="H453" s="254"/>
      <c r="I453" s="254"/>
      <c r="J453" s="422"/>
      <c r="K453" s="422"/>
      <c r="L453" s="422"/>
      <c r="M453" s="422"/>
    </row>
    <row r="454" spans="1:13" ht="15.75">
      <c r="A454" s="214"/>
      <c r="B454" s="238"/>
      <c r="C454" s="240"/>
      <c r="D454" s="444"/>
      <c r="E454" s="445"/>
      <c r="F454" s="426"/>
      <c r="G454" s="254"/>
      <c r="H454" s="254"/>
      <c r="I454" s="254"/>
      <c r="J454" s="422"/>
      <c r="K454" s="422"/>
      <c r="L454" s="422"/>
      <c r="M454" s="422"/>
    </row>
    <row r="455" spans="1:13" ht="15.75">
      <c r="A455" s="214"/>
      <c r="B455" s="238"/>
      <c r="C455" s="240"/>
      <c r="D455" s="444"/>
      <c r="E455" s="445"/>
      <c r="F455" s="426"/>
      <c r="G455" s="254"/>
      <c r="H455" s="254"/>
      <c r="I455" s="254"/>
      <c r="J455" s="422"/>
      <c r="K455" s="422"/>
      <c r="L455" s="422"/>
      <c r="M455" s="422"/>
    </row>
    <row r="456" spans="1:13" ht="15.75">
      <c r="A456" s="214"/>
      <c r="B456" s="238"/>
      <c r="C456" s="240"/>
      <c r="D456" s="444"/>
      <c r="E456" s="445"/>
      <c r="F456" s="426"/>
      <c r="G456" s="254"/>
      <c r="H456" s="254"/>
      <c r="I456" s="254"/>
      <c r="J456" s="422"/>
      <c r="K456" s="422"/>
      <c r="L456" s="422"/>
      <c r="M456" s="422"/>
    </row>
    <row r="457" spans="1:13" ht="15.75">
      <c r="A457" s="214"/>
      <c r="B457" s="238"/>
      <c r="C457" s="240"/>
      <c r="D457" s="444"/>
      <c r="E457" s="445"/>
      <c r="F457" s="426"/>
      <c r="G457" s="254"/>
      <c r="H457" s="254"/>
      <c r="I457" s="254"/>
      <c r="J457" s="422"/>
      <c r="K457" s="422"/>
      <c r="L457" s="422"/>
      <c r="M457" s="422"/>
    </row>
    <row r="458" spans="1:13" ht="15.75">
      <c r="A458" s="214"/>
      <c r="B458" s="238"/>
      <c r="C458" s="240"/>
      <c r="D458" s="444"/>
      <c r="E458" s="445"/>
      <c r="F458" s="426"/>
      <c r="G458" s="254"/>
      <c r="H458" s="254"/>
      <c r="I458" s="254"/>
      <c r="J458" s="422"/>
      <c r="K458" s="422"/>
      <c r="L458" s="422"/>
      <c r="M458" s="422"/>
    </row>
    <row r="459" spans="1:13" ht="15.75">
      <c r="A459" s="214"/>
      <c r="B459" s="238"/>
      <c r="C459" s="240"/>
      <c r="D459" s="444"/>
      <c r="E459" s="445"/>
      <c r="F459" s="426"/>
      <c r="G459" s="254"/>
      <c r="H459" s="254"/>
      <c r="I459" s="254"/>
      <c r="J459" s="422"/>
      <c r="K459" s="422"/>
      <c r="L459" s="422"/>
      <c r="M459" s="422"/>
    </row>
    <row r="460" spans="1:13" ht="15.75">
      <c r="A460" s="214"/>
      <c r="B460" s="238"/>
      <c r="C460" s="240"/>
      <c r="D460" s="444"/>
      <c r="E460" s="445"/>
      <c r="F460" s="426"/>
      <c r="G460" s="254"/>
      <c r="H460" s="254"/>
      <c r="I460" s="254"/>
      <c r="J460" s="422"/>
      <c r="K460" s="422"/>
      <c r="L460" s="422"/>
      <c r="M460" s="422"/>
    </row>
    <row r="461" spans="1:13" ht="15.75">
      <c r="A461" s="214"/>
      <c r="B461" s="238"/>
      <c r="C461" s="240"/>
      <c r="D461" s="444"/>
      <c r="E461" s="445"/>
      <c r="F461" s="426"/>
      <c r="G461" s="254"/>
      <c r="H461" s="254"/>
      <c r="I461" s="254"/>
      <c r="J461" s="422"/>
      <c r="K461" s="422"/>
      <c r="L461" s="422"/>
      <c r="M461" s="422"/>
    </row>
    <row r="462" spans="1:13" ht="15.75">
      <c r="A462" s="214"/>
      <c r="B462" s="238"/>
      <c r="C462" s="240"/>
      <c r="D462" s="444"/>
      <c r="E462" s="445"/>
      <c r="F462" s="426"/>
      <c r="G462" s="254"/>
      <c r="H462" s="254"/>
      <c r="I462" s="254"/>
      <c r="J462" s="422"/>
      <c r="K462" s="422"/>
      <c r="L462" s="422"/>
      <c r="M462" s="422"/>
    </row>
    <row r="463" spans="1:13" ht="15.75">
      <c r="A463" s="214"/>
      <c r="B463" s="238"/>
      <c r="C463" s="240"/>
      <c r="D463" s="444"/>
      <c r="E463" s="445"/>
      <c r="F463" s="426"/>
      <c r="G463" s="254"/>
      <c r="H463" s="254"/>
      <c r="I463" s="254"/>
      <c r="J463" s="422"/>
      <c r="K463" s="422"/>
      <c r="L463" s="422"/>
      <c r="M463" s="422"/>
    </row>
    <row r="464" spans="10:13" ht="15">
      <c r="J464" s="97"/>
      <c r="K464" s="97"/>
      <c r="L464" s="97"/>
      <c r="M464" s="97"/>
    </row>
    <row r="465" spans="10:13" ht="15">
      <c r="J465" s="97"/>
      <c r="K465" s="97"/>
      <c r="L465" s="97"/>
      <c r="M465" s="97"/>
    </row>
    <row r="466" spans="10:13" ht="15">
      <c r="J466" s="97"/>
      <c r="K466" s="97"/>
      <c r="L466" s="97"/>
      <c r="M466" s="97"/>
    </row>
    <row r="467" spans="10:13" ht="15">
      <c r="J467" s="97"/>
      <c r="K467" s="97"/>
      <c r="L467" s="97"/>
      <c r="M467" s="97"/>
    </row>
    <row r="468" spans="10:13" ht="15">
      <c r="J468" s="97"/>
      <c r="K468" s="97"/>
      <c r="L468" s="97"/>
      <c r="M468" s="97"/>
    </row>
    <row r="469" spans="10:13" ht="15">
      <c r="J469" s="97"/>
      <c r="K469" s="97"/>
      <c r="L469" s="97"/>
      <c r="M469" s="97"/>
    </row>
    <row r="470" spans="10:13" ht="15">
      <c r="J470" s="97"/>
      <c r="K470" s="97"/>
      <c r="L470" s="97"/>
      <c r="M470" s="97"/>
    </row>
    <row r="471" spans="10:13" ht="15">
      <c r="J471" s="97"/>
      <c r="K471" s="97"/>
      <c r="L471" s="97"/>
      <c r="M471" s="97"/>
    </row>
    <row r="472" spans="10:13" ht="15">
      <c r="J472" s="97"/>
      <c r="K472" s="97"/>
      <c r="L472" s="97"/>
      <c r="M472" s="97"/>
    </row>
    <row r="473" spans="10:13" ht="15">
      <c r="J473" s="97"/>
      <c r="K473" s="97"/>
      <c r="L473" s="97"/>
      <c r="M473" s="97"/>
    </row>
    <row r="474" spans="10:13" ht="15">
      <c r="J474" s="97"/>
      <c r="K474" s="97"/>
      <c r="L474" s="97"/>
      <c r="M474" s="97"/>
    </row>
    <row r="475" spans="10:13" ht="15">
      <c r="J475" s="97"/>
      <c r="K475" s="97"/>
      <c r="L475" s="97"/>
      <c r="M475" s="97"/>
    </row>
    <row r="476" spans="10:13" ht="15">
      <c r="J476" s="97"/>
      <c r="K476" s="97"/>
      <c r="L476" s="97"/>
      <c r="M476" s="97"/>
    </row>
    <row r="477" spans="10:13" ht="15">
      <c r="J477" s="97"/>
      <c r="K477" s="97"/>
      <c r="L477" s="97"/>
      <c r="M477" s="97"/>
    </row>
    <row r="478" spans="10:13" ht="15">
      <c r="J478" s="97"/>
      <c r="K478" s="97"/>
      <c r="L478" s="97"/>
      <c r="M478" s="97"/>
    </row>
    <row r="479" spans="10:13" ht="15">
      <c r="J479" s="97"/>
      <c r="K479" s="97"/>
      <c r="L479" s="97"/>
      <c r="M479" s="97"/>
    </row>
    <row r="480" spans="10:13" ht="15">
      <c r="J480" s="97"/>
      <c r="K480" s="97"/>
      <c r="L480" s="97"/>
      <c r="M480" s="97"/>
    </row>
    <row r="481" spans="10:13" ht="15">
      <c r="J481" s="97"/>
      <c r="K481" s="97"/>
      <c r="L481" s="97"/>
      <c r="M481" s="97"/>
    </row>
    <row r="482" spans="10:13" ht="15">
      <c r="J482" s="97"/>
      <c r="K482" s="97"/>
      <c r="L482" s="97"/>
      <c r="M482" s="97"/>
    </row>
    <row r="483" spans="10:13" ht="15">
      <c r="J483" s="97"/>
      <c r="K483" s="97"/>
      <c r="L483" s="97"/>
      <c r="M483" s="97"/>
    </row>
    <row r="484" spans="10:13" ht="15">
      <c r="J484" s="97"/>
      <c r="K484" s="97"/>
      <c r="L484" s="97"/>
      <c r="M484" s="97"/>
    </row>
    <row r="485" spans="10:13" ht="15">
      <c r="J485" s="97"/>
      <c r="K485" s="97"/>
      <c r="L485" s="97"/>
      <c r="M485" s="97"/>
    </row>
    <row r="486" spans="10:13" ht="15">
      <c r="J486" s="97"/>
      <c r="K486" s="97"/>
      <c r="L486" s="97"/>
      <c r="M486" s="97"/>
    </row>
    <row r="487" spans="10:13" ht="15">
      <c r="J487" s="97"/>
      <c r="K487" s="97"/>
      <c r="L487" s="97"/>
      <c r="M487" s="97"/>
    </row>
    <row r="488" spans="10:13" ht="15">
      <c r="J488" s="97"/>
      <c r="K488" s="97"/>
      <c r="L488" s="97"/>
      <c r="M488" s="97"/>
    </row>
    <row r="489" spans="10:13" ht="15">
      <c r="J489" s="97"/>
      <c r="K489" s="97"/>
      <c r="L489" s="97"/>
      <c r="M489" s="97"/>
    </row>
    <row r="490" spans="10:13" ht="15">
      <c r="J490" s="97"/>
      <c r="K490" s="97"/>
      <c r="L490" s="97"/>
      <c r="M490" s="97"/>
    </row>
    <row r="491" spans="10:13" ht="15">
      <c r="J491" s="97"/>
      <c r="K491" s="97"/>
      <c r="L491" s="97"/>
      <c r="M491" s="97"/>
    </row>
    <row r="492" spans="10:13" ht="15">
      <c r="J492" s="97"/>
      <c r="K492" s="97"/>
      <c r="L492" s="97"/>
      <c r="M492" s="97"/>
    </row>
    <row r="493" spans="10:13" ht="15">
      <c r="J493" s="97"/>
      <c r="K493" s="97"/>
      <c r="L493" s="97"/>
      <c r="M493" s="97"/>
    </row>
    <row r="494" spans="10:13" ht="15">
      <c r="J494" s="97"/>
      <c r="K494" s="97"/>
      <c r="L494" s="97"/>
      <c r="M494" s="97"/>
    </row>
    <row r="495" spans="10:13" ht="15">
      <c r="J495" s="97"/>
      <c r="K495" s="97"/>
      <c r="L495" s="97"/>
      <c r="M495" s="97"/>
    </row>
    <row r="496" spans="10:13" ht="15">
      <c r="J496" s="97"/>
      <c r="K496" s="97"/>
      <c r="L496" s="97"/>
      <c r="M496" s="97"/>
    </row>
    <row r="497" spans="10:13" ht="15">
      <c r="J497" s="97"/>
      <c r="K497" s="97"/>
      <c r="L497" s="97"/>
      <c r="M497" s="97"/>
    </row>
    <row r="498" spans="10:13" ht="15">
      <c r="J498" s="97"/>
      <c r="K498" s="97"/>
      <c r="L498" s="97"/>
      <c r="M498" s="97"/>
    </row>
    <row r="499" spans="10:13" ht="15">
      <c r="J499" s="97"/>
      <c r="K499" s="97"/>
      <c r="L499" s="97"/>
      <c r="M499" s="97"/>
    </row>
    <row r="500" spans="10:13" ht="15">
      <c r="J500" s="97"/>
      <c r="K500" s="97"/>
      <c r="L500" s="97"/>
      <c r="M500" s="97"/>
    </row>
    <row r="501" spans="10:13" ht="15">
      <c r="J501" s="97"/>
      <c r="K501" s="97"/>
      <c r="L501" s="97"/>
      <c r="M501" s="97"/>
    </row>
    <row r="502" spans="10:13" ht="15">
      <c r="J502" s="97"/>
      <c r="K502" s="97"/>
      <c r="L502" s="97"/>
      <c r="M502" s="97"/>
    </row>
    <row r="503" spans="10:13" ht="15">
      <c r="J503" s="97"/>
      <c r="K503" s="97"/>
      <c r="L503" s="97"/>
      <c r="M503" s="97"/>
    </row>
    <row r="504" spans="10:13" ht="15">
      <c r="J504" s="97"/>
      <c r="K504" s="97"/>
      <c r="L504" s="97"/>
      <c r="M504" s="97"/>
    </row>
    <row r="505" spans="10:13" ht="15">
      <c r="J505" s="97"/>
      <c r="K505" s="97"/>
      <c r="L505" s="97"/>
      <c r="M505" s="97"/>
    </row>
    <row r="506" spans="10:13" ht="15">
      <c r="J506" s="97"/>
      <c r="K506" s="97"/>
      <c r="L506" s="97"/>
      <c r="M506" s="97"/>
    </row>
    <row r="507" spans="10:13" ht="15">
      <c r="J507" s="97"/>
      <c r="K507" s="97"/>
      <c r="L507" s="97"/>
      <c r="M507" s="97"/>
    </row>
    <row r="508" spans="10:13" ht="15">
      <c r="J508" s="97"/>
      <c r="K508" s="97"/>
      <c r="L508" s="97"/>
      <c r="M508" s="97"/>
    </row>
    <row r="509" spans="10:13" ht="15">
      <c r="J509" s="97"/>
      <c r="K509" s="97"/>
      <c r="L509" s="97"/>
      <c r="M509" s="97"/>
    </row>
    <row r="510" spans="10:13" ht="15">
      <c r="J510" s="97"/>
      <c r="K510" s="97"/>
      <c r="L510" s="97"/>
      <c r="M510" s="97"/>
    </row>
    <row r="511" spans="10:13" ht="15">
      <c r="J511" s="97"/>
      <c r="K511" s="97"/>
      <c r="L511" s="97"/>
      <c r="M511" s="97"/>
    </row>
    <row r="512" spans="10:13" ht="15">
      <c r="J512" s="97"/>
      <c r="K512" s="97"/>
      <c r="L512" s="97"/>
      <c r="M512" s="97"/>
    </row>
    <row r="513" spans="10:13" ht="15">
      <c r="J513" s="97"/>
      <c r="K513" s="97"/>
      <c r="L513" s="97"/>
      <c r="M513" s="97"/>
    </row>
    <row r="514" spans="10:13" ht="15">
      <c r="J514" s="97"/>
      <c r="K514" s="97"/>
      <c r="L514" s="97"/>
      <c r="M514" s="97"/>
    </row>
    <row r="515" spans="10:13" ht="15">
      <c r="J515" s="97"/>
      <c r="K515" s="97"/>
      <c r="L515" s="97"/>
      <c r="M515" s="97"/>
    </row>
    <row r="516" spans="10:13" ht="15">
      <c r="J516" s="97"/>
      <c r="K516" s="97"/>
      <c r="L516" s="97"/>
      <c r="M516" s="97"/>
    </row>
    <row r="517" spans="10:13" ht="15">
      <c r="J517" s="97"/>
      <c r="K517" s="97"/>
      <c r="L517" s="97"/>
      <c r="M517" s="97"/>
    </row>
    <row r="518" spans="10:13" ht="15">
      <c r="J518" s="97"/>
      <c r="K518" s="97"/>
      <c r="L518" s="97"/>
      <c r="M518" s="97"/>
    </row>
    <row r="519" spans="10:13" ht="15">
      <c r="J519" s="97"/>
      <c r="K519" s="97"/>
      <c r="L519" s="97"/>
      <c r="M519" s="97"/>
    </row>
    <row r="520" spans="10:13" ht="15">
      <c r="J520" s="97"/>
      <c r="K520" s="97"/>
      <c r="L520" s="97"/>
      <c r="M520" s="97"/>
    </row>
    <row r="521" spans="10:13" ht="15">
      <c r="J521" s="97"/>
      <c r="K521" s="97"/>
      <c r="L521" s="97"/>
      <c r="M521" s="97"/>
    </row>
    <row r="522" spans="10:13" ht="15">
      <c r="J522" s="97"/>
      <c r="K522" s="97"/>
      <c r="L522" s="97"/>
      <c r="M522" s="97"/>
    </row>
    <row r="523" spans="10:13" ht="15">
      <c r="J523" s="97"/>
      <c r="K523" s="97"/>
      <c r="L523" s="97"/>
      <c r="M523" s="97"/>
    </row>
    <row r="524" spans="10:13" ht="15">
      <c r="J524" s="97"/>
      <c r="K524" s="97"/>
      <c r="L524" s="97"/>
      <c r="M524" s="97"/>
    </row>
    <row r="525" spans="10:13" ht="15">
      <c r="J525" s="97"/>
      <c r="K525" s="97"/>
      <c r="L525" s="97"/>
      <c r="M525" s="97"/>
    </row>
    <row r="526" spans="10:13" ht="15">
      <c r="J526" s="97"/>
      <c r="K526" s="97"/>
      <c r="L526" s="97"/>
      <c r="M526" s="97"/>
    </row>
    <row r="527" spans="10:13" ht="15">
      <c r="J527" s="97"/>
      <c r="K527" s="97"/>
      <c r="L527" s="97"/>
      <c r="M527" s="97"/>
    </row>
    <row r="528" spans="10:13" ht="15">
      <c r="J528" s="97"/>
      <c r="K528" s="97"/>
      <c r="L528" s="97"/>
      <c r="M528" s="97"/>
    </row>
    <row r="529" spans="10:13" ht="15">
      <c r="J529" s="97"/>
      <c r="K529" s="97"/>
      <c r="L529" s="97"/>
      <c r="M529" s="97"/>
    </row>
    <row r="530" spans="10:13" ht="15">
      <c r="J530" s="97"/>
      <c r="K530" s="97"/>
      <c r="L530" s="97"/>
      <c r="M530" s="97"/>
    </row>
    <row r="531" spans="10:13" ht="15">
      <c r="J531" s="97"/>
      <c r="K531" s="97"/>
      <c r="L531" s="97"/>
      <c r="M531" s="97"/>
    </row>
    <row r="532" spans="10:13" ht="15">
      <c r="J532" s="97"/>
      <c r="K532" s="97"/>
      <c r="L532" s="97"/>
      <c r="M532" s="97"/>
    </row>
    <row r="533" spans="10:13" ht="15">
      <c r="J533" s="97"/>
      <c r="K533" s="97"/>
      <c r="L533" s="97"/>
      <c r="M533" s="97"/>
    </row>
    <row r="534" spans="10:13" ht="15">
      <c r="J534" s="97"/>
      <c r="K534" s="97"/>
      <c r="L534" s="97"/>
      <c r="M534" s="97"/>
    </row>
    <row r="535" spans="10:13" ht="15">
      <c r="J535" s="97"/>
      <c r="K535" s="97"/>
      <c r="L535" s="97"/>
      <c r="M535" s="97"/>
    </row>
    <row r="536" spans="10:13" ht="15">
      <c r="J536" s="97"/>
      <c r="K536" s="97"/>
      <c r="L536" s="97"/>
      <c r="M536" s="97"/>
    </row>
    <row r="537" spans="10:13" ht="15">
      <c r="J537" s="97"/>
      <c r="K537" s="97"/>
      <c r="L537" s="97"/>
      <c r="M537" s="97"/>
    </row>
    <row r="538" spans="10:13" ht="15">
      <c r="J538" s="97"/>
      <c r="K538" s="97"/>
      <c r="L538" s="97"/>
      <c r="M538" s="97"/>
    </row>
    <row r="539" spans="10:13" ht="15">
      <c r="J539" s="97"/>
      <c r="K539" s="97"/>
      <c r="L539" s="97"/>
      <c r="M539" s="97"/>
    </row>
    <row r="540" spans="10:13" ht="15">
      <c r="J540" s="97"/>
      <c r="K540" s="97"/>
      <c r="L540" s="97"/>
      <c r="M540" s="97"/>
    </row>
    <row r="541" spans="10:13" ht="15">
      <c r="J541" s="97"/>
      <c r="K541" s="97"/>
      <c r="L541" s="97"/>
      <c r="M541" s="97"/>
    </row>
    <row r="542" spans="10:13" ht="15">
      <c r="J542" s="97"/>
      <c r="K542" s="97"/>
      <c r="L542" s="97"/>
      <c r="M542" s="97"/>
    </row>
    <row r="543" spans="10:13" ht="15">
      <c r="J543" s="97"/>
      <c r="K543" s="97"/>
      <c r="L543" s="97"/>
      <c r="M543" s="97"/>
    </row>
    <row r="544" spans="10:13" ht="15">
      <c r="J544" s="97"/>
      <c r="K544" s="97"/>
      <c r="L544" s="97"/>
      <c r="M544" s="97"/>
    </row>
    <row r="545" spans="10:13" ht="15">
      <c r="J545" s="97"/>
      <c r="K545" s="97"/>
      <c r="L545" s="97"/>
      <c r="M545" s="97"/>
    </row>
    <row r="546" spans="10:13" ht="15">
      <c r="J546" s="97"/>
      <c r="K546" s="97"/>
      <c r="L546" s="97"/>
      <c r="M546" s="97"/>
    </row>
    <row r="547" spans="10:13" ht="15">
      <c r="J547" s="97"/>
      <c r="K547" s="97"/>
      <c r="L547" s="97"/>
      <c r="M547" s="97"/>
    </row>
    <row r="548" spans="10:13" ht="15">
      <c r="J548" s="97"/>
      <c r="K548" s="97"/>
      <c r="L548" s="97"/>
      <c r="M548" s="97"/>
    </row>
    <row r="549" spans="10:13" ht="15">
      <c r="J549" s="97"/>
      <c r="K549" s="97"/>
      <c r="L549" s="97"/>
      <c r="M549" s="97"/>
    </row>
    <row r="550" spans="10:13" ht="15">
      <c r="J550" s="97"/>
      <c r="K550" s="97"/>
      <c r="L550" s="97"/>
      <c r="M550" s="97"/>
    </row>
    <row r="551" spans="10:13" ht="15">
      <c r="J551" s="97"/>
      <c r="K551" s="97"/>
      <c r="L551" s="97"/>
      <c r="M551" s="97"/>
    </row>
    <row r="552" spans="10:13" ht="15">
      <c r="J552" s="97"/>
      <c r="K552" s="97"/>
      <c r="L552" s="97"/>
      <c r="M552" s="97"/>
    </row>
    <row r="553" spans="10:13" ht="15">
      <c r="J553" s="97"/>
      <c r="K553" s="97"/>
      <c r="L553" s="97"/>
      <c r="M553" s="97"/>
    </row>
    <row r="554" spans="10:13" ht="15">
      <c r="J554" s="97"/>
      <c r="K554" s="97"/>
      <c r="L554" s="97"/>
      <c r="M554" s="97"/>
    </row>
    <row r="555" spans="10:13" ht="15">
      <c r="J555" s="97"/>
      <c r="K555" s="97"/>
      <c r="L555" s="97"/>
      <c r="M555" s="97"/>
    </row>
    <row r="556" spans="10:13" ht="15">
      <c r="J556" s="97"/>
      <c r="K556" s="97"/>
      <c r="L556" s="97"/>
      <c r="M556" s="97"/>
    </row>
    <row r="557" spans="10:13" ht="15">
      <c r="J557" s="97"/>
      <c r="K557" s="97"/>
      <c r="L557" s="97"/>
      <c r="M557" s="97"/>
    </row>
    <row r="558" spans="10:13" ht="15">
      <c r="J558" s="97"/>
      <c r="K558" s="97"/>
      <c r="L558" s="97"/>
      <c r="M558" s="97"/>
    </row>
    <row r="559" spans="10:13" ht="15">
      <c r="J559" s="97"/>
      <c r="K559" s="97"/>
      <c r="L559" s="97"/>
      <c r="M559" s="97"/>
    </row>
    <row r="560" spans="10:13" ht="15">
      <c r="J560" s="97"/>
      <c r="K560" s="97"/>
      <c r="L560" s="97"/>
      <c r="M560" s="97"/>
    </row>
    <row r="561" spans="10:13" ht="15">
      <c r="J561" s="97"/>
      <c r="K561" s="97"/>
      <c r="L561" s="97"/>
      <c r="M561" s="97"/>
    </row>
    <row r="562" spans="10:13" ht="15">
      <c r="J562" s="97"/>
      <c r="K562" s="97"/>
      <c r="L562" s="97"/>
      <c r="M562" s="97"/>
    </row>
    <row r="563" spans="10:13" ht="15">
      <c r="J563" s="97"/>
      <c r="K563" s="97"/>
      <c r="L563" s="97"/>
      <c r="M563" s="97"/>
    </row>
    <row r="564" spans="10:13" ht="15">
      <c r="J564" s="97"/>
      <c r="K564" s="97"/>
      <c r="L564" s="97"/>
      <c r="M564" s="97"/>
    </row>
    <row r="565" spans="10:13" ht="15">
      <c r="J565" s="97"/>
      <c r="K565" s="97"/>
      <c r="L565" s="97"/>
      <c r="M565" s="97"/>
    </row>
    <row r="566" spans="10:13" ht="15">
      <c r="J566" s="97"/>
      <c r="K566" s="97"/>
      <c r="L566" s="97"/>
      <c r="M566" s="97"/>
    </row>
    <row r="567" spans="10:13" ht="15">
      <c r="J567" s="97"/>
      <c r="K567" s="97"/>
      <c r="L567" s="97"/>
      <c r="M567" s="97"/>
    </row>
    <row r="568" spans="10:13" ht="15">
      <c r="J568" s="97"/>
      <c r="K568" s="97"/>
      <c r="L568" s="97"/>
      <c r="M568" s="97"/>
    </row>
    <row r="569" spans="10:13" ht="15">
      <c r="J569" s="97"/>
      <c r="K569" s="97"/>
      <c r="L569" s="97"/>
      <c r="M569" s="97"/>
    </row>
    <row r="570" spans="10:13" ht="15">
      <c r="J570" s="97"/>
      <c r="K570" s="97"/>
      <c r="L570" s="97"/>
      <c r="M570" s="97"/>
    </row>
    <row r="571" spans="10:13" ht="15">
      <c r="J571" s="97"/>
      <c r="K571" s="97"/>
      <c r="L571" s="97"/>
      <c r="M571" s="97"/>
    </row>
    <row r="572" spans="10:13" ht="15">
      <c r="J572" s="97"/>
      <c r="K572" s="97"/>
      <c r="L572" s="97"/>
      <c r="M572" s="97"/>
    </row>
    <row r="573" spans="10:13" ht="15">
      <c r="J573" s="97"/>
      <c r="K573" s="97"/>
      <c r="L573" s="97"/>
      <c r="M573" s="97"/>
    </row>
    <row r="574" spans="10:13" ht="15">
      <c r="J574" s="97"/>
      <c r="K574" s="97"/>
      <c r="L574" s="97"/>
      <c r="M574" s="97"/>
    </row>
    <row r="575" spans="10:13" ht="15">
      <c r="J575" s="97"/>
      <c r="K575" s="97"/>
      <c r="L575" s="97"/>
      <c r="M575" s="97"/>
    </row>
    <row r="576" spans="10:13" ht="15">
      <c r="J576" s="97"/>
      <c r="K576" s="97"/>
      <c r="L576" s="97"/>
      <c r="M576" s="97"/>
    </row>
    <row r="577" spans="10:13" ht="15">
      <c r="J577" s="97"/>
      <c r="K577" s="97"/>
      <c r="L577" s="97"/>
      <c r="M577" s="97"/>
    </row>
    <row r="578" spans="10:13" ht="15">
      <c r="J578" s="97"/>
      <c r="K578" s="97"/>
      <c r="L578" s="97"/>
      <c r="M578" s="97"/>
    </row>
    <row r="579" spans="10:13" ht="15">
      <c r="J579" s="97"/>
      <c r="K579" s="97"/>
      <c r="L579" s="97"/>
      <c r="M579" s="97"/>
    </row>
    <row r="580" spans="10:13" ht="15">
      <c r="J580" s="97"/>
      <c r="K580" s="97"/>
      <c r="L580" s="97"/>
      <c r="M580" s="97"/>
    </row>
    <row r="581" spans="10:13" ht="15">
      <c r="J581" s="97"/>
      <c r="K581" s="97"/>
      <c r="L581" s="97"/>
      <c r="M581" s="97"/>
    </row>
    <row r="582" spans="10:13" ht="15">
      <c r="J582" s="97"/>
      <c r="K582" s="97"/>
      <c r="L582" s="97"/>
      <c r="M582" s="97"/>
    </row>
    <row r="583" spans="10:13" ht="15">
      <c r="J583" s="97"/>
      <c r="K583" s="97"/>
      <c r="L583" s="97"/>
      <c r="M583" s="97"/>
    </row>
    <row r="584" spans="10:13" ht="15">
      <c r="J584" s="97"/>
      <c r="K584" s="97"/>
      <c r="L584" s="97"/>
      <c r="M584" s="97"/>
    </row>
    <row r="585" spans="10:13" ht="15">
      <c r="J585" s="97"/>
      <c r="K585" s="97"/>
      <c r="L585" s="97"/>
      <c r="M585" s="97"/>
    </row>
    <row r="586" spans="10:13" ht="15">
      <c r="J586" s="97"/>
      <c r="K586" s="97"/>
      <c r="L586" s="97"/>
      <c r="M586" s="97"/>
    </row>
    <row r="587" spans="10:13" ht="15">
      <c r="J587" s="97"/>
      <c r="K587" s="97"/>
      <c r="L587" s="97"/>
      <c r="M587" s="97"/>
    </row>
    <row r="588" spans="10:13" ht="15">
      <c r="J588" s="97"/>
      <c r="K588" s="97"/>
      <c r="L588" s="97"/>
      <c r="M588" s="97"/>
    </row>
    <row r="589" spans="10:13" ht="15">
      <c r="J589" s="97"/>
      <c r="K589" s="97"/>
      <c r="L589" s="97"/>
      <c r="M589" s="97"/>
    </row>
    <row r="590" spans="10:13" ht="15">
      <c r="J590" s="97"/>
      <c r="K590" s="97"/>
      <c r="L590" s="97"/>
      <c r="M590" s="97"/>
    </row>
    <row r="591" spans="10:13" ht="15">
      <c r="J591" s="97"/>
      <c r="K591" s="97"/>
      <c r="L591" s="97"/>
      <c r="M591" s="97"/>
    </row>
    <row r="592" spans="10:13" ht="15">
      <c r="J592" s="97"/>
      <c r="K592" s="97"/>
      <c r="L592" s="97"/>
      <c r="M592" s="97"/>
    </row>
    <row r="593" spans="10:13" ht="15">
      <c r="J593" s="97"/>
      <c r="K593" s="97"/>
      <c r="L593" s="97"/>
      <c r="M593" s="97"/>
    </row>
    <row r="594" spans="10:13" ht="15">
      <c r="J594" s="97"/>
      <c r="K594" s="97"/>
      <c r="L594" s="97"/>
      <c r="M594" s="97"/>
    </row>
    <row r="595" spans="10:13" ht="15">
      <c r="J595" s="97"/>
      <c r="K595" s="97"/>
      <c r="L595" s="97"/>
      <c r="M595" s="97"/>
    </row>
    <row r="596" spans="10:13" ht="15">
      <c r="J596" s="97"/>
      <c r="K596" s="97"/>
      <c r="L596" s="97"/>
      <c r="M596" s="97"/>
    </row>
    <row r="597" spans="10:13" ht="15">
      <c r="J597" s="97"/>
      <c r="K597" s="97"/>
      <c r="L597" s="97"/>
      <c r="M597" s="97"/>
    </row>
    <row r="598" spans="10:13" ht="15">
      <c r="J598" s="97"/>
      <c r="K598" s="97"/>
      <c r="L598" s="97"/>
      <c r="M598" s="97"/>
    </row>
    <row r="599" spans="10:13" ht="15">
      <c r="J599" s="97"/>
      <c r="K599" s="97"/>
      <c r="L599" s="97"/>
      <c r="M599" s="97"/>
    </row>
    <row r="600" spans="10:13" ht="15">
      <c r="J600" s="97"/>
      <c r="K600" s="97"/>
      <c r="L600" s="97"/>
      <c r="M600" s="97"/>
    </row>
    <row r="601" spans="10:13" ht="15">
      <c r="J601" s="97"/>
      <c r="K601" s="97"/>
      <c r="L601" s="97"/>
      <c r="M601" s="97"/>
    </row>
    <row r="602" spans="10:13" ht="15">
      <c r="J602" s="97"/>
      <c r="K602" s="97"/>
      <c r="L602" s="97"/>
      <c r="M602" s="97"/>
    </row>
    <row r="603" spans="10:13" ht="15">
      <c r="J603" s="97"/>
      <c r="K603" s="97"/>
      <c r="L603" s="97"/>
      <c r="M603" s="97"/>
    </row>
    <row r="604" spans="10:13" ht="15">
      <c r="J604" s="97"/>
      <c r="K604" s="97"/>
      <c r="L604" s="97"/>
      <c r="M604" s="97"/>
    </row>
    <row r="605" spans="10:13" ht="15">
      <c r="J605" s="97"/>
      <c r="K605" s="97"/>
      <c r="L605" s="97"/>
      <c r="M605" s="97"/>
    </row>
    <row r="606" spans="10:13" ht="15">
      <c r="J606" s="97"/>
      <c r="K606" s="97"/>
      <c r="L606" s="97"/>
      <c r="M606" s="97"/>
    </row>
    <row r="607" spans="10:13" ht="15">
      <c r="J607" s="97"/>
      <c r="K607" s="97"/>
      <c r="L607" s="97"/>
      <c r="M607" s="97"/>
    </row>
    <row r="608" spans="10:13" ht="15">
      <c r="J608" s="97"/>
      <c r="K608" s="97"/>
      <c r="L608" s="97"/>
      <c r="M608" s="97"/>
    </row>
    <row r="609" spans="10:13" ht="15">
      <c r="J609" s="97"/>
      <c r="K609" s="97"/>
      <c r="L609" s="97"/>
      <c r="M609" s="97"/>
    </row>
    <row r="610" spans="10:13" ht="15">
      <c r="J610" s="97"/>
      <c r="K610" s="97"/>
      <c r="L610" s="97"/>
      <c r="M610" s="97"/>
    </row>
    <row r="611" spans="10:13" ht="15">
      <c r="J611" s="97"/>
      <c r="K611" s="97"/>
      <c r="L611" s="97"/>
      <c r="M611" s="97"/>
    </row>
    <row r="612" spans="10:13" ht="15">
      <c r="J612" s="97"/>
      <c r="K612" s="97"/>
      <c r="L612" s="97"/>
      <c r="M612" s="97"/>
    </row>
    <row r="613" spans="10:13" ht="15">
      <c r="J613" s="97"/>
      <c r="K613" s="97"/>
      <c r="L613" s="97"/>
      <c r="M613" s="97"/>
    </row>
    <row r="614" spans="10:13" ht="15">
      <c r="J614" s="97"/>
      <c r="K614" s="97"/>
      <c r="L614" s="97"/>
      <c r="M614" s="97"/>
    </row>
    <row r="615" spans="10:13" ht="15">
      <c r="J615" s="97"/>
      <c r="K615" s="97"/>
      <c r="L615" s="97"/>
      <c r="M615" s="97"/>
    </row>
    <row r="616" spans="10:13" ht="15">
      <c r="J616" s="97"/>
      <c r="K616" s="97"/>
      <c r="L616" s="97"/>
      <c r="M616" s="97"/>
    </row>
    <row r="617" spans="10:13" ht="15">
      <c r="J617" s="97"/>
      <c r="K617" s="97"/>
      <c r="L617" s="97"/>
      <c r="M617" s="97"/>
    </row>
    <row r="618" spans="10:13" ht="15">
      <c r="J618" s="97"/>
      <c r="K618" s="97"/>
      <c r="L618" s="97"/>
      <c r="M618" s="97"/>
    </row>
    <row r="619" spans="10:13" ht="15">
      <c r="J619" s="97"/>
      <c r="K619" s="97"/>
      <c r="L619" s="97"/>
      <c r="M619" s="97"/>
    </row>
    <row r="620" spans="10:13" ht="15">
      <c r="J620" s="97"/>
      <c r="K620" s="97"/>
      <c r="L620" s="97"/>
      <c r="M620" s="97"/>
    </row>
    <row r="621" spans="10:13" ht="15">
      <c r="J621" s="97"/>
      <c r="K621" s="97"/>
      <c r="L621" s="97"/>
      <c r="M621" s="97"/>
    </row>
    <row r="622" spans="10:13" ht="15">
      <c r="J622" s="97"/>
      <c r="K622" s="97"/>
      <c r="L622" s="97"/>
      <c r="M622" s="97"/>
    </row>
    <row r="623" spans="10:13" ht="15">
      <c r="J623" s="97"/>
      <c r="K623" s="97"/>
      <c r="L623" s="97"/>
      <c r="M623" s="97"/>
    </row>
    <row r="624" spans="10:13" ht="15">
      <c r="J624" s="97"/>
      <c r="K624" s="97"/>
      <c r="L624" s="97"/>
      <c r="M624" s="97"/>
    </row>
    <row r="625" spans="10:13" ht="15">
      <c r="J625" s="97"/>
      <c r="K625" s="97"/>
      <c r="L625" s="97"/>
      <c r="M625" s="97"/>
    </row>
    <row r="626" spans="10:13" ht="15">
      <c r="J626" s="97"/>
      <c r="K626" s="97"/>
      <c r="L626" s="97"/>
      <c r="M626" s="97"/>
    </row>
    <row r="627" spans="10:13" ht="15">
      <c r="J627" s="97"/>
      <c r="K627" s="97"/>
      <c r="L627" s="97"/>
      <c r="M627" s="97"/>
    </row>
    <row r="628" spans="10:13" ht="15">
      <c r="J628" s="97"/>
      <c r="K628" s="97"/>
      <c r="L628" s="97"/>
      <c r="M628" s="97"/>
    </row>
    <row r="629" spans="10:13" ht="15">
      <c r="J629" s="97"/>
      <c r="K629" s="97"/>
      <c r="L629" s="97"/>
      <c r="M629" s="97"/>
    </row>
    <row r="630" spans="10:13" ht="15">
      <c r="J630" s="97"/>
      <c r="K630" s="97"/>
      <c r="L630" s="97"/>
      <c r="M630" s="97"/>
    </row>
    <row r="631" spans="10:13" ht="15">
      <c r="J631" s="97"/>
      <c r="K631" s="97"/>
      <c r="L631" s="97"/>
      <c r="M631" s="97"/>
    </row>
    <row r="632" spans="10:13" ht="15">
      <c r="J632" s="97"/>
      <c r="K632" s="97"/>
      <c r="L632" s="97"/>
      <c r="M632" s="97"/>
    </row>
    <row r="633" spans="10:13" ht="15">
      <c r="J633" s="97"/>
      <c r="K633" s="97"/>
      <c r="L633" s="97"/>
      <c r="M633" s="97"/>
    </row>
    <row r="634" spans="10:13" ht="15">
      <c r="J634" s="97"/>
      <c r="K634" s="97"/>
      <c r="L634" s="97"/>
      <c r="M634" s="97"/>
    </row>
    <row r="635" spans="10:13" ht="15">
      <c r="J635" s="97"/>
      <c r="K635" s="97"/>
      <c r="L635" s="97"/>
      <c r="M635" s="97"/>
    </row>
    <row r="636" spans="10:13" ht="15">
      <c r="J636" s="97"/>
      <c r="K636" s="97"/>
      <c r="L636" s="97"/>
      <c r="M636" s="97"/>
    </row>
    <row r="637" spans="10:13" ht="15">
      <c r="J637" s="97"/>
      <c r="K637" s="97"/>
      <c r="L637" s="97"/>
      <c r="M637" s="97"/>
    </row>
    <row r="638" spans="10:13" ht="15">
      <c r="J638" s="97"/>
      <c r="K638" s="97"/>
      <c r="L638" s="97"/>
      <c r="M638" s="97"/>
    </row>
    <row r="639" spans="10:13" ht="15">
      <c r="J639" s="97"/>
      <c r="K639" s="97"/>
      <c r="L639" s="97"/>
      <c r="M639" s="97"/>
    </row>
    <row r="640" spans="10:13" ht="15">
      <c r="J640" s="97"/>
      <c r="K640" s="97"/>
      <c r="L640" s="97"/>
      <c r="M640" s="97"/>
    </row>
    <row r="641" spans="10:13" ht="15">
      <c r="J641" s="97"/>
      <c r="K641" s="97"/>
      <c r="L641" s="97"/>
      <c r="M641" s="97"/>
    </row>
    <row r="642" spans="10:13" ht="15">
      <c r="J642" s="97"/>
      <c r="K642" s="97"/>
      <c r="L642" s="97"/>
      <c r="M642" s="97"/>
    </row>
    <row r="643" spans="10:13" ht="15">
      <c r="J643" s="97"/>
      <c r="K643" s="97"/>
      <c r="L643" s="97"/>
      <c r="M643" s="97"/>
    </row>
    <row r="644" spans="10:13" ht="15">
      <c r="J644" s="97"/>
      <c r="K644" s="97"/>
      <c r="L644" s="97"/>
      <c r="M644" s="97"/>
    </row>
    <row r="645" spans="10:13" ht="15">
      <c r="J645" s="97"/>
      <c r="K645" s="97"/>
      <c r="L645" s="97"/>
      <c r="M645" s="97"/>
    </row>
    <row r="646" spans="10:13" ht="15">
      <c r="J646" s="97"/>
      <c r="K646" s="97"/>
      <c r="L646" s="97"/>
      <c r="M646" s="97"/>
    </row>
    <row r="647" spans="10:13" ht="15">
      <c r="J647" s="97"/>
      <c r="K647" s="97"/>
      <c r="L647" s="97"/>
      <c r="M647" s="97"/>
    </row>
    <row r="648" spans="10:13" ht="15">
      <c r="J648" s="97"/>
      <c r="K648" s="97"/>
      <c r="L648" s="97"/>
      <c r="M648" s="97"/>
    </row>
    <row r="649" spans="10:13" ht="15">
      <c r="J649" s="97"/>
      <c r="K649" s="97"/>
      <c r="L649" s="97"/>
      <c r="M649" s="97"/>
    </row>
    <row r="650" spans="10:13" ht="15">
      <c r="J650" s="97"/>
      <c r="K650" s="97"/>
      <c r="L650" s="97"/>
      <c r="M650" s="97"/>
    </row>
    <row r="651" spans="10:13" ht="15">
      <c r="J651" s="97"/>
      <c r="K651" s="97"/>
      <c r="L651" s="97"/>
      <c r="M651" s="97"/>
    </row>
    <row r="652" spans="10:13" ht="15">
      <c r="J652" s="97"/>
      <c r="K652" s="97"/>
      <c r="L652" s="97"/>
      <c r="M652" s="97"/>
    </row>
    <row r="653" spans="10:13" ht="15">
      <c r="J653" s="97"/>
      <c r="K653" s="97"/>
      <c r="L653" s="97"/>
      <c r="M653" s="97"/>
    </row>
    <row r="654" spans="10:13" ht="15">
      <c r="J654" s="97"/>
      <c r="K654" s="97"/>
      <c r="L654" s="97"/>
      <c r="M654" s="97"/>
    </row>
    <row r="655" spans="10:13" ht="15">
      <c r="J655" s="97"/>
      <c r="K655" s="97"/>
      <c r="L655" s="97"/>
      <c r="M655" s="97"/>
    </row>
    <row r="656" spans="10:13" ht="15">
      <c r="J656" s="97"/>
      <c r="K656" s="97"/>
      <c r="L656" s="97"/>
      <c r="M656" s="97"/>
    </row>
    <row r="657" spans="10:13" ht="15">
      <c r="J657" s="97"/>
      <c r="K657" s="97"/>
      <c r="L657" s="97"/>
      <c r="M657" s="97"/>
    </row>
    <row r="658" spans="10:13" ht="15">
      <c r="J658" s="97"/>
      <c r="K658" s="97"/>
      <c r="L658" s="97"/>
      <c r="M658" s="97"/>
    </row>
    <row r="659" spans="10:13" ht="15">
      <c r="J659" s="97"/>
      <c r="K659" s="97"/>
      <c r="L659" s="97"/>
      <c r="M659" s="97"/>
    </row>
    <row r="660" spans="10:13" ht="15">
      <c r="J660" s="97"/>
      <c r="K660" s="97"/>
      <c r="L660" s="97"/>
      <c r="M660" s="97"/>
    </row>
    <row r="661" spans="10:13" ht="15">
      <c r="J661" s="97"/>
      <c r="K661" s="97"/>
      <c r="L661" s="97"/>
      <c r="M661" s="97"/>
    </row>
    <row r="662" spans="10:13" ht="15">
      <c r="J662" s="97"/>
      <c r="K662" s="97"/>
      <c r="L662" s="97"/>
      <c r="M662" s="97"/>
    </row>
    <row r="663" spans="10:13" ht="15">
      <c r="J663" s="97"/>
      <c r="K663" s="97"/>
      <c r="L663" s="97"/>
      <c r="M663" s="97"/>
    </row>
    <row r="664" spans="10:13" ht="15">
      <c r="J664" s="97"/>
      <c r="K664" s="97"/>
      <c r="L664" s="97"/>
      <c r="M664" s="97"/>
    </row>
    <row r="665" spans="10:13" ht="15">
      <c r="J665" s="97"/>
      <c r="K665" s="97"/>
      <c r="L665" s="97"/>
      <c r="M665" s="97"/>
    </row>
    <row r="666" spans="10:13" ht="15">
      <c r="J666" s="97"/>
      <c r="K666" s="97"/>
      <c r="L666" s="97"/>
      <c r="M666" s="97"/>
    </row>
    <row r="667" spans="10:13" ht="15">
      <c r="J667" s="97"/>
      <c r="K667" s="97"/>
      <c r="L667" s="97"/>
      <c r="M667" s="97"/>
    </row>
    <row r="668" spans="10:13" ht="15">
      <c r="J668" s="97"/>
      <c r="K668" s="97"/>
      <c r="L668" s="97"/>
      <c r="M668" s="97"/>
    </row>
    <row r="669" spans="10:13" ht="15">
      <c r="J669" s="97"/>
      <c r="K669" s="97"/>
      <c r="L669" s="97"/>
      <c r="M669" s="97"/>
    </row>
    <row r="670" spans="10:13" ht="15">
      <c r="J670" s="97"/>
      <c r="K670" s="97"/>
      <c r="L670" s="97"/>
      <c r="M670" s="97"/>
    </row>
    <row r="671" spans="10:13" ht="15">
      <c r="J671" s="97"/>
      <c r="K671" s="97"/>
      <c r="L671" s="97"/>
      <c r="M671" s="97"/>
    </row>
    <row r="672" spans="10:13" ht="15">
      <c r="J672" s="97"/>
      <c r="K672" s="97"/>
      <c r="L672" s="97"/>
      <c r="M672" s="97"/>
    </row>
    <row r="673" spans="10:13" ht="15">
      <c r="J673" s="97"/>
      <c r="K673" s="97"/>
      <c r="L673" s="97"/>
      <c r="M673" s="97"/>
    </row>
    <row r="674" spans="10:13" ht="15">
      <c r="J674" s="97"/>
      <c r="K674" s="97"/>
      <c r="L674" s="97"/>
      <c r="M674" s="97"/>
    </row>
    <row r="675" spans="10:13" ht="15">
      <c r="J675" s="97"/>
      <c r="K675" s="97"/>
      <c r="L675" s="97"/>
      <c r="M675" s="97"/>
    </row>
    <row r="676" spans="10:13" ht="15">
      <c r="J676" s="97"/>
      <c r="K676" s="97"/>
      <c r="L676" s="97"/>
      <c r="M676" s="97"/>
    </row>
    <row r="677" spans="10:13" ht="15">
      <c r="J677" s="97"/>
      <c r="K677" s="97"/>
      <c r="L677" s="97"/>
      <c r="M677" s="97"/>
    </row>
    <row r="678" spans="10:13" ht="15">
      <c r="J678" s="97"/>
      <c r="K678" s="97"/>
      <c r="L678" s="97"/>
      <c r="M678" s="97"/>
    </row>
    <row r="679" spans="10:13" ht="15">
      <c r="J679" s="97"/>
      <c r="K679" s="97"/>
      <c r="L679" s="97"/>
      <c r="M679" s="97"/>
    </row>
    <row r="680" spans="10:13" ht="15">
      <c r="J680" s="97"/>
      <c r="K680" s="97"/>
      <c r="L680" s="97"/>
      <c r="M680" s="97"/>
    </row>
    <row r="681" spans="10:13" ht="15">
      <c r="J681" s="97"/>
      <c r="K681" s="97"/>
      <c r="L681" s="97"/>
      <c r="M681" s="97"/>
    </row>
    <row r="682" spans="10:13" ht="15">
      <c r="J682" s="97"/>
      <c r="K682" s="97"/>
      <c r="L682" s="97"/>
      <c r="M682" s="97"/>
    </row>
    <row r="683" spans="10:13" ht="15">
      <c r="J683" s="97"/>
      <c r="K683" s="97"/>
      <c r="L683" s="97"/>
      <c r="M683" s="97"/>
    </row>
    <row r="684" spans="10:13" ht="15">
      <c r="J684" s="97"/>
      <c r="K684" s="97"/>
      <c r="L684" s="97"/>
      <c r="M684" s="97"/>
    </row>
    <row r="685" spans="10:13" ht="15">
      <c r="J685" s="97"/>
      <c r="K685" s="97"/>
      <c r="L685" s="97"/>
      <c r="M685" s="97"/>
    </row>
    <row r="686" spans="10:13" ht="15">
      <c r="J686" s="97"/>
      <c r="K686" s="97"/>
      <c r="L686" s="97"/>
      <c r="M686" s="97"/>
    </row>
    <row r="687" spans="10:13" ht="15">
      <c r="J687" s="97"/>
      <c r="K687" s="97"/>
      <c r="L687" s="97"/>
      <c r="M687" s="97"/>
    </row>
    <row r="688" spans="10:13" ht="15">
      <c r="J688" s="97"/>
      <c r="K688" s="97"/>
      <c r="L688" s="97"/>
      <c r="M688" s="97"/>
    </row>
    <row r="689" spans="10:13" ht="15">
      <c r="J689" s="97"/>
      <c r="K689" s="97"/>
      <c r="L689" s="97"/>
      <c r="M689" s="97"/>
    </row>
    <row r="690" spans="10:13" ht="15">
      <c r="J690" s="97"/>
      <c r="K690" s="97"/>
      <c r="L690" s="97"/>
      <c r="M690" s="97"/>
    </row>
    <row r="691" spans="10:13" ht="15">
      <c r="J691" s="97"/>
      <c r="K691" s="97"/>
      <c r="L691" s="97"/>
      <c r="M691" s="97"/>
    </row>
    <row r="692" spans="10:13" ht="15">
      <c r="J692" s="97"/>
      <c r="K692" s="97"/>
      <c r="L692" s="97"/>
      <c r="M692" s="97"/>
    </row>
    <row r="693" spans="10:13" ht="15">
      <c r="J693" s="97"/>
      <c r="K693" s="97"/>
      <c r="L693" s="97"/>
      <c r="M693" s="97"/>
    </row>
    <row r="694" spans="10:13" ht="15">
      <c r="J694" s="97"/>
      <c r="K694" s="97"/>
      <c r="L694" s="97"/>
      <c r="M694" s="97"/>
    </row>
    <row r="695" spans="10:13" ht="15">
      <c r="J695" s="97"/>
      <c r="K695" s="97"/>
      <c r="L695" s="97"/>
      <c r="M695" s="97"/>
    </row>
    <row r="696" spans="10:13" ht="15">
      <c r="J696" s="97"/>
      <c r="K696" s="97"/>
      <c r="L696" s="97"/>
      <c r="M696" s="97"/>
    </row>
    <row r="697" spans="10:13" ht="15">
      <c r="J697" s="97"/>
      <c r="K697" s="97"/>
      <c r="L697" s="97"/>
      <c r="M697" s="97"/>
    </row>
    <row r="698" spans="10:13" ht="15">
      <c r="J698" s="97"/>
      <c r="K698" s="97"/>
      <c r="L698" s="97"/>
      <c r="M698" s="97"/>
    </row>
    <row r="699" spans="10:13" ht="15">
      <c r="J699" s="97"/>
      <c r="K699" s="97"/>
      <c r="L699" s="97"/>
      <c r="M699" s="97"/>
    </row>
    <row r="700" spans="10:13" ht="15">
      <c r="J700" s="97"/>
      <c r="K700" s="97"/>
      <c r="L700" s="97"/>
      <c r="M700" s="97"/>
    </row>
    <row r="701" spans="10:13" ht="15">
      <c r="J701" s="97"/>
      <c r="K701" s="97"/>
      <c r="L701" s="97"/>
      <c r="M701" s="97"/>
    </row>
    <row r="702" spans="10:13" ht="15">
      <c r="J702" s="97"/>
      <c r="K702" s="97"/>
      <c r="L702" s="97"/>
      <c r="M702" s="97"/>
    </row>
    <row r="703" spans="10:13" ht="15">
      <c r="J703" s="97"/>
      <c r="K703" s="97"/>
      <c r="L703" s="97"/>
      <c r="M703" s="97"/>
    </row>
    <row r="704" spans="10:13" ht="15">
      <c r="J704" s="97"/>
      <c r="K704" s="97"/>
      <c r="L704" s="97"/>
      <c r="M704" s="97"/>
    </row>
    <row r="705" spans="10:13" ht="15">
      <c r="J705" s="97"/>
      <c r="K705" s="97"/>
      <c r="L705" s="97"/>
      <c r="M705" s="97"/>
    </row>
    <row r="706" spans="10:13" ht="15">
      <c r="J706" s="97"/>
      <c r="K706" s="97"/>
      <c r="L706" s="97"/>
      <c r="M706" s="97"/>
    </row>
    <row r="707" spans="10:13" ht="15">
      <c r="J707" s="97"/>
      <c r="K707" s="97"/>
      <c r="L707" s="97"/>
      <c r="M707" s="97"/>
    </row>
    <row r="708" spans="10:13" ht="15">
      <c r="J708" s="97"/>
      <c r="K708" s="97"/>
      <c r="L708" s="97"/>
      <c r="M708" s="97"/>
    </row>
    <row r="709" spans="10:13" ht="15">
      <c r="J709" s="97"/>
      <c r="K709" s="97"/>
      <c r="L709" s="97"/>
      <c r="M709" s="97"/>
    </row>
    <row r="710" spans="10:13" ht="15">
      <c r="J710" s="97"/>
      <c r="K710" s="97"/>
      <c r="L710" s="97"/>
      <c r="M710" s="97"/>
    </row>
    <row r="711" spans="10:13" ht="15">
      <c r="J711" s="97"/>
      <c r="K711" s="97"/>
      <c r="L711" s="97"/>
      <c r="M711" s="97"/>
    </row>
    <row r="712" spans="10:13" ht="15">
      <c r="J712" s="97"/>
      <c r="K712" s="97"/>
      <c r="L712" s="97"/>
      <c r="M712" s="97"/>
    </row>
    <row r="713" spans="10:13" ht="15">
      <c r="J713" s="97"/>
      <c r="K713" s="97"/>
      <c r="L713" s="97"/>
      <c r="M713" s="97"/>
    </row>
    <row r="714" spans="10:13" ht="15">
      <c r="J714" s="97"/>
      <c r="K714" s="97"/>
      <c r="L714" s="97"/>
      <c r="M714" s="97"/>
    </row>
    <row r="715" spans="10:13" ht="15">
      <c r="J715" s="97"/>
      <c r="K715" s="97"/>
      <c r="L715" s="97"/>
      <c r="M715" s="97"/>
    </row>
    <row r="716" spans="10:13" ht="15">
      <c r="J716" s="97"/>
      <c r="K716" s="97"/>
      <c r="L716" s="97"/>
      <c r="M716" s="97"/>
    </row>
    <row r="717" spans="10:13" ht="15">
      <c r="J717" s="97"/>
      <c r="K717" s="97"/>
      <c r="L717" s="97"/>
      <c r="M717" s="97"/>
    </row>
    <row r="718" spans="10:13" ht="15">
      <c r="J718" s="97"/>
      <c r="K718" s="97"/>
      <c r="L718" s="97"/>
      <c r="M718" s="97"/>
    </row>
    <row r="719" spans="10:13" ht="15">
      <c r="J719" s="97"/>
      <c r="K719" s="97"/>
      <c r="L719" s="97"/>
      <c r="M719" s="97"/>
    </row>
    <row r="720" spans="10:13" ht="15">
      <c r="J720" s="97"/>
      <c r="K720" s="97"/>
      <c r="L720" s="97"/>
      <c r="M720" s="97"/>
    </row>
    <row r="721" spans="10:13" ht="15">
      <c r="J721" s="97"/>
      <c r="K721" s="97"/>
      <c r="L721" s="97"/>
      <c r="M721" s="97"/>
    </row>
    <row r="722" spans="10:13" ht="15">
      <c r="J722" s="97"/>
      <c r="K722" s="97"/>
      <c r="L722" s="97"/>
      <c r="M722" s="97"/>
    </row>
    <row r="723" spans="10:13" ht="15">
      <c r="J723" s="97"/>
      <c r="K723" s="97"/>
      <c r="L723" s="97"/>
      <c r="M723" s="97"/>
    </row>
    <row r="724" spans="10:13" ht="15">
      <c r="J724" s="97"/>
      <c r="K724" s="97"/>
      <c r="L724" s="97"/>
      <c r="M724" s="97"/>
    </row>
    <row r="725" spans="10:13" ht="15">
      <c r="J725" s="97"/>
      <c r="K725" s="97"/>
      <c r="L725" s="97"/>
      <c r="M725" s="97"/>
    </row>
    <row r="726" spans="10:13" ht="15">
      <c r="J726" s="97"/>
      <c r="K726" s="97"/>
      <c r="L726" s="97"/>
      <c r="M726" s="97"/>
    </row>
    <row r="727" spans="10:13" ht="15">
      <c r="J727" s="97"/>
      <c r="K727" s="97"/>
      <c r="L727" s="97"/>
      <c r="M727" s="97"/>
    </row>
    <row r="728" spans="10:13" ht="15">
      <c r="J728" s="97"/>
      <c r="K728" s="97"/>
      <c r="L728" s="97"/>
      <c r="M728" s="97"/>
    </row>
    <row r="729" spans="10:13" ht="15">
      <c r="J729" s="97"/>
      <c r="K729" s="97"/>
      <c r="L729" s="97"/>
      <c r="M729" s="97"/>
    </row>
    <row r="730" spans="10:13" ht="15">
      <c r="J730" s="97"/>
      <c r="K730" s="97"/>
      <c r="L730" s="97"/>
      <c r="M730" s="97"/>
    </row>
    <row r="731" spans="10:13" ht="15">
      <c r="J731" s="97"/>
      <c r="K731" s="97"/>
      <c r="L731" s="97"/>
      <c r="M731" s="97"/>
    </row>
    <row r="732" spans="10:13" ht="15">
      <c r="J732" s="97"/>
      <c r="K732" s="97"/>
      <c r="L732" s="97"/>
      <c r="M732" s="97"/>
    </row>
    <row r="733" spans="10:13" ht="15">
      <c r="J733" s="97"/>
      <c r="K733" s="97"/>
      <c r="L733" s="97"/>
      <c r="M733" s="97"/>
    </row>
    <row r="734" spans="10:13" ht="15">
      <c r="J734" s="97"/>
      <c r="K734" s="97"/>
      <c r="L734" s="97"/>
      <c r="M734" s="97"/>
    </row>
    <row r="735" spans="10:13" ht="15">
      <c r="J735" s="97"/>
      <c r="K735" s="97"/>
      <c r="L735" s="97"/>
      <c r="M735" s="97"/>
    </row>
    <row r="736" spans="10:13" ht="15">
      <c r="J736" s="97"/>
      <c r="K736" s="97"/>
      <c r="L736" s="97"/>
      <c r="M736" s="97"/>
    </row>
    <row r="737" spans="10:13" ht="15">
      <c r="J737" s="97"/>
      <c r="K737" s="97"/>
      <c r="L737" s="97"/>
      <c r="M737" s="97"/>
    </row>
    <row r="738" spans="10:13" ht="15">
      <c r="J738" s="97"/>
      <c r="K738" s="97"/>
      <c r="L738" s="97"/>
      <c r="M738" s="97"/>
    </row>
    <row r="739" spans="10:13" ht="15">
      <c r="J739" s="97"/>
      <c r="K739" s="97"/>
      <c r="L739" s="97"/>
      <c r="M739" s="97"/>
    </row>
    <row r="740" spans="10:13" ht="15">
      <c r="J740" s="97"/>
      <c r="K740" s="97"/>
      <c r="L740" s="97"/>
      <c r="M740" s="97"/>
    </row>
    <row r="741" spans="10:13" ht="15">
      <c r="J741" s="97"/>
      <c r="K741" s="97"/>
      <c r="L741" s="97"/>
      <c r="M741" s="97"/>
    </row>
    <row r="742" spans="10:13" ht="15">
      <c r="J742" s="97"/>
      <c r="K742" s="97"/>
      <c r="L742" s="97"/>
      <c r="M742" s="97"/>
    </row>
    <row r="743" spans="10:13" ht="15">
      <c r="J743" s="97"/>
      <c r="K743" s="97"/>
      <c r="L743" s="97"/>
      <c r="M743" s="97"/>
    </row>
    <row r="744" spans="10:13" ht="15">
      <c r="J744" s="97"/>
      <c r="K744" s="97"/>
      <c r="L744" s="97"/>
      <c r="M744" s="97"/>
    </row>
    <row r="745" spans="10:13" ht="15">
      <c r="J745" s="97"/>
      <c r="K745" s="97"/>
      <c r="L745" s="97"/>
      <c r="M745" s="97"/>
    </row>
    <row r="746" spans="10:13" ht="15">
      <c r="J746" s="97"/>
      <c r="K746" s="97"/>
      <c r="L746" s="97"/>
      <c r="M746" s="97"/>
    </row>
    <row r="747" spans="10:13" ht="15">
      <c r="J747" s="97"/>
      <c r="K747" s="97"/>
      <c r="L747" s="97"/>
      <c r="M747" s="97"/>
    </row>
    <row r="748" spans="10:13" ht="15">
      <c r="J748" s="97"/>
      <c r="K748" s="97"/>
      <c r="L748" s="97"/>
      <c r="M748" s="97"/>
    </row>
    <row r="749" spans="10:13" ht="15">
      <c r="J749" s="97"/>
      <c r="K749" s="97"/>
      <c r="L749" s="97"/>
      <c r="M749" s="97"/>
    </row>
    <row r="750" spans="10:13" ht="15">
      <c r="J750" s="97"/>
      <c r="K750" s="97"/>
      <c r="L750" s="97"/>
      <c r="M750" s="97"/>
    </row>
    <row r="751" spans="10:13" ht="15">
      <c r="J751" s="97"/>
      <c r="K751" s="97"/>
      <c r="L751" s="97"/>
      <c r="M751" s="97"/>
    </row>
    <row r="752" spans="10:13" ht="15">
      <c r="J752" s="97"/>
      <c r="K752" s="97"/>
      <c r="L752" s="97"/>
      <c r="M752" s="97"/>
    </row>
    <row r="753" spans="10:13" ht="15">
      <c r="J753" s="97"/>
      <c r="K753" s="97"/>
      <c r="L753" s="97"/>
      <c r="M753" s="97"/>
    </row>
    <row r="754" spans="10:13" ht="15">
      <c r="J754" s="97"/>
      <c r="K754" s="97"/>
      <c r="L754" s="97"/>
      <c r="M754" s="97"/>
    </row>
    <row r="755" spans="10:13" ht="15">
      <c r="J755" s="97"/>
      <c r="K755" s="97"/>
      <c r="L755" s="97"/>
      <c r="M755" s="97"/>
    </row>
    <row r="756" spans="10:13" ht="15">
      <c r="J756" s="97"/>
      <c r="K756" s="97"/>
      <c r="L756" s="97"/>
      <c r="M756" s="97"/>
    </row>
    <row r="757" spans="10:13" ht="15">
      <c r="J757" s="97"/>
      <c r="K757" s="97"/>
      <c r="L757" s="97"/>
      <c r="M757" s="97"/>
    </row>
    <row r="758" spans="10:13" ht="15">
      <c r="J758" s="97"/>
      <c r="K758" s="97"/>
      <c r="L758" s="97"/>
      <c r="M758" s="97"/>
    </row>
    <row r="759" spans="10:13" ht="15">
      <c r="J759" s="97"/>
      <c r="K759" s="97"/>
      <c r="L759" s="97"/>
      <c r="M759" s="97"/>
    </row>
    <row r="760" spans="10:13" ht="15">
      <c r="J760" s="97"/>
      <c r="K760" s="97"/>
      <c r="L760" s="97"/>
      <c r="M760" s="97"/>
    </row>
    <row r="761" spans="10:13" ht="15">
      <c r="J761" s="97"/>
      <c r="K761" s="97"/>
      <c r="L761" s="97"/>
      <c r="M761" s="97"/>
    </row>
    <row r="762" spans="10:13" ht="15">
      <c r="J762" s="97"/>
      <c r="K762" s="97"/>
      <c r="L762" s="97"/>
      <c r="M762" s="97"/>
    </row>
    <row r="763" spans="10:13" ht="15">
      <c r="J763" s="97"/>
      <c r="K763" s="97"/>
      <c r="L763" s="97"/>
      <c r="M763" s="97"/>
    </row>
    <row r="764" spans="10:13" ht="15">
      <c r="J764" s="97"/>
      <c r="K764" s="97"/>
      <c r="L764" s="97"/>
      <c r="M764" s="97"/>
    </row>
    <row r="765" spans="10:13" ht="15">
      <c r="J765" s="97"/>
      <c r="K765" s="97"/>
      <c r="L765" s="97"/>
      <c r="M765" s="97"/>
    </row>
    <row r="766" spans="10:13" ht="15">
      <c r="J766" s="97"/>
      <c r="K766" s="97"/>
      <c r="L766" s="97"/>
      <c r="M766" s="97"/>
    </row>
    <row r="767" spans="10:13" ht="15">
      <c r="J767" s="97"/>
      <c r="K767" s="97"/>
      <c r="L767" s="97"/>
      <c r="M767" s="97"/>
    </row>
    <row r="768" spans="10:13" ht="15">
      <c r="J768" s="97"/>
      <c r="K768" s="97"/>
      <c r="L768" s="97"/>
      <c r="M768" s="97"/>
    </row>
    <row r="769" spans="10:13" ht="15">
      <c r="J769" s="97"/>
      <c r="K769" s="97"/>
      <c r="L769" s="97"/>
      <c r="M769" s="97"/>
    </row>
    <row r="770" spans="10:13" ht="15">
      <c r="J770" s="97"/>
      <c r="K770" s="97"/>
      <c r="L770" s="97"/>
      <c r="M770" s="97"/>
    </row>
    <row r="771" spans="10:13" ht="15">
      <c r="J771" s="97"/>
      <c r="K771" s="97"/>
      <c r="L771" s="97"/>
      <c r="M771" s="97"/>
    </row>
    <row r="772" spans="10:13" ht="15">
      <c r="J772" s="97"/>
      <c r="K772" s="97"/>
      <c r="L772" s="97"/>
      <c r="M772" s="97"/>
    </row>
    <row r="773" spans="10:13" ht="15">
      <c r="J773" s="97"/>
      <c r="K773" s="97"/>
      <c r="L773" s="97"/>
      <c r="M773" s="97"/>
    </row>
    <row r="774" spans="10:13" ht="15">
      <c r="J774" s="97"/>
      <c r="K774" s="97"/>
      <c r="L774" s="97"/>
      <c r="M774" s="97"/>
    </row>
    <row r="775" spans="10:13" ht="15">
      <c r="J775" s="97"/>
      <c r="K775" s="97"/>
      <c r="L775" s="97"/>
      <c r="M775" s="97"/>
    </row>
    <row r="776" spans="10:13" ht="15">
      <c r="J776" s="97"/>
      <c r="K776" s="97"/>
      <c r="L776" s="97"/>
      <c r="M776" s="97"/>
    </row>
    <row r="777" spans="10:13" ht="15">
      <c r="J777" s="97"/>
      <c r="K777" s="97"/>
      <c r="L777" s="97"/>
      <c r="M777" s="97"/>
    </row>
    <row r="778" spans="10:13" ht="15">
      <c r="J778" s="97"/>
      <c r="K778" s="97"/>
      <c r="L778" s="97"/>
      <c r="M778" s="97"/>
    </row>
    <row r="779" spans="10:13" ht="15">
      <c r="J779" s="97"/>
      <c r="K779" s="97"/>
      <c r="L779" s="97"/>
      <c r="M779" s="97"/>
    </row>
    <row r="780" spans="10:13" ht="15">
      <c r="J780" s="97"/>
      <c r="K780" s="97"/>
      <c r="L780" s="97"/>
      <c r="M780" s="97"/>
    </row>
    <row r="781" spans="10:13" ht="15">
      <c r="J781" s="97"/>
      <c r="K781" s="97"/>
      <c r="L781" s="97"/>
      <c r="M781" s="97"/>
    </row>
    <row r="782" spans="10:13" ht="15">
      <c r="J782" s="97"/>
      <c r="K782" s="97"/>
      <c r="L782" s="97"/>
      <c r="M782" s="97"/>
    </row>
    <row r="783" spans="10:13" ht="15">
      <c r="J783" s="97"/>
      <c r="K783" s="97"/>
      <c r="L783" s="97"/>
      <c r="M783" s="97"/>
    </row>
    <row r="784" spans="10:13" ht="15">
      <c r="J784" s="97"/>
      <c r="K784" s="97"/>
      <c r="L784" s="97"/>
      <c r="M784" s="97"/>
    </row>
    <row r="785" spans="10:13" ht="15">
      <c r="J785" s="97"/>
      <c r="K785" s="97"/>
      <c r="L785" s="97"/>
      <c r="M785" s="97"/>
    </row>
    <row r="786" spans="10:13" ht="15">
      <c r="J786" s="97"/>
      <c r="K786" s="97"/>
      <c r="L786" s="97"/>
      <c r="M786" s="97"/>
    </row>
    <row r="787" spans="10:13" ht="15">
      <c r="J787" s="97"/>
      <c r="K787" s="97"/>
      <c r="L787" s="97"/>
      <c r="M787" s="97"/>
    </row>
    <row r="788" spans="10:13" ht="15">
      <c r="J788" s="97"/>
      <c r="K788" s="97"/>
      <c r="L788" s="97"/>
      <c r="M788" s="97"/>
    </row>
    <row r="789" spans="10:13" ht="15">
      <c r="J789" s="97"/>
      <c r="K789" s="97"/>
      <c r="L789" s="97"/>
      <c r="M789" s="97"/>
    </row>
    <row r="790" spans="10:13" ht="15">
      <c r="J790" s="97"/>
      <c r="K790" s="97"/>
      <c r="L790" s="97"/>
      <c r="M790" s="97"/>
    </row>
    <row r="791" spans="10:13" ht="15">
      <c r="J791" s="97"/>
      <c r="K791" s="97"/>
      <c r="L791" s="97"/>
      <c r="M791" s="97"/>
    </row>
    <row r="792" spans="10:13" ht="15">
      <c r="J792" s="97"/>
      <c r="K792" s="97"/>
      <c r="L792" s="97"/>
      <c r="M792" s="97"/>
    </row>
    <row r="793" spans="10:13" ht="15">
      <c r="J793" s="97"/>
      <c r="K793" s="97"/>
      <c r="L793" s="97"/>
      <c r="M793" s="97"/>
    </row>
    <row r="794" spans="10:13" ht="15">
      <c r="J794" s="97"/>
      <c r="K794" s="97"/>
      <c r="L794" s="97"/>
      <c r="M794" s="97"/>
    </row>
    <row r="795" spans="10:13" ht="15">
      <c r="J795" s="97"/>
      <c r="K795" s="97"/>
      <c r="L795" s="97"/>
      <c r="M795" s="97"/>
    </row>
    <row r="796" spans="10:13" ht="15">
      <c r="J796" s="97"/>
      <c r="K796" s="97"/>
      <c r="L796" s="97"/>
      <c r="M796" s="97"/>
    </row>
    <row r="797" spans="10:13" ht="15">
      <c r="J797" s="97"/>
      <c r="K797" s="97"/>
      <c r="L797" s="97"/>
      <c r="M797" s="97"/>
    </row>
    <row r="798" spans="10:13" ht="15">
      <c r="J798" s="97"/>
      <c r="K798" s="97"/>
      <c r="L798" s="97"/>
      <c r="M798" s="97"/>
    </row>
    <row r="799" spans="10:13" ht="15">
      <c r="J799" s="97"/>
      <c r="K799" s="97"/>
      <c r="L799" s="97"/>
      <c r="M799" s="97"/>
    </row>
    <row r="800" spans="10:13" ht="15">
      <c r="J800" s="97"/>
      <c r="K800" s="97"/>
      <c r="L800" s="97"/>
      <c r="M800" s="97"/>
    </row>
    <row r="801" spans="10:13" ht="15">
      <c r="J801" s="97"/>
      <c r="K801" s="97"/>
      <c r="L801" s="97"/>
      <c r="M801" s="97"/>
    </row>
    <row r="802" spans="10:13" ht="15">
      <c r="J802" s="97"/>
      <c r="K802" s="97"/>
      <c r="L802" s="97"/>
      <c r="M802" s="97"/>
    </row>
    <row r="803" spans="10:13" ht="15">
      <c r="J803" s="97"/>
      <c r="K803" s="97"/>
      <c r="L803" s="97"/>
      <c r="M803" s="97"/>
    </row>
    <row r="804" spans="10:13" ht="15">
      <c r="J804" s="97"/>
      <c r="K804" s="97"/>
      <c r="L804" s="97"/>
      <c r="M804" s="97"/>
    </row>
    <row r="805" spans="10:13" ht="15">
      <c r="J805" s="97"/>
      <c r="K805" s="97"/>
      <c r="L805" s="97"/>
      <c r="M805" s="97"/>
    </row>
    <row r="806" spans="10:13" ht="15">
      <c r="J806" s="97"/>
      <c r="K806" s="97"/>
      <c r="L806" s="97"/>
      <c r="M806" s="97"/>
    </row>
    <row r="807" spans="10:13" ht="15">
      <c r="J807" s="97"/>
      <c r="K807" s="97"/>
      <c r="L807" s="97"/>
      <c r="M807" s="97"/>
    </row>
    <row r="808" spans="10:13" ht="15">
      <c r="J808" s="97"/>
      <c r="K808" s="97"/>
      <c r="L808" s="97"/>
      <c r="M808" s="97"/>
    </row>
    <row r="809" spans="10:13" ht="15">
      <c r="J809" s="97"/>
      <c r="K809" s="97"/>
      <c r="L809" s="97"/>
      <c r="M809" s="97"/>
    </row>
    <row r="810" spans="10:13" ht="15">
      <c r="J810" s="97"/>
      <c r="K810" s="97"/>
      <c r="L810" s="97"/>
      <c r="M810" s="97"/>
    </row>
    <row r="811" spans="10:13" ht="15">
      <c r="J811" s="97"/>
      <c r="K811" s="97"/>
      <c r="L811" s="97"/>
      <c r="M811" s="97"/>
    </row>
    <row r="812" spans="10:13" ht="15">
      <c r="J812" s="97"/>
      <c r="K812" s="97"/>
      <c r="L812" s="97"/>
      <c r="M812" s="97"/>
    </row>
    <row r="813" spans="10:13" ht="15">
      <c r="J813" s="97"/>
      <c r="K813" s="97"/>
      <c r="L813" s="97"/>
      <c r="M813" s="97"/>
    </row>
    <row r="814" spans="10:13" ht="15">
      <c r="J814" s="97"/>
      <c r="K814" s="97"/>
      <c r="L814" s="97"/>
      <c r="M814" s="97"/>
    </row>
    <row r="815" spans="10:13" ht="15">
      <c r="J815" s="97"/>
      <c r="K815" s="97"/>
      <c r="L815" s="97"/>
      <c r="M815" s="97"/>
    </row>
    <row r="816" spans="10:13" ht="15">
      <c r="J816" s="97"/>
      <c r="K816" s="97"/>
      <c r="L816" s="97"/>
      <c r="M816" s="97"/>
    </row>
    <row r="817" spans="10:13" ht="15">
      <c r="J817" s="97"/>
      <c r="K817" s="97"/>
      <c r="L817" s="97"/>
      <c r="M817" s="97"/>
    </row>
    <row r="818" spans="10:13" ht="15">
      <c r="J818" s="97"/>
      <c r="K818" s="97"/>
      <c r="L818" s="97"/>
      <c r="M818" s="97"/>
    </row>
    <row r="819" spans="10:13" ht="15">
      <c r="J819" s="97"/>
      <c r="K819" s="97"/>
      <c r="L819" s="97"/>
      <c r="M819" s="97"/>
    </row>
    <row r="820" spans="10:13" ht="15">
      <c r="J820" s="97"/>
      <c r="K820" s="97"/>
      <c r="L820" s="97"/>
      <c r="M820" s="97"/>
    </row>
    <row r="821" spans="10:13" ht="15">
      <c r="J821" s="97"/>
      <c r="K821" s="97"/>
      <c r="L821" s="97"/>
      <c r="M821" s="97"/>
    </row>
    <row r="822" spans="10:13" ht="15">
      <c r="J822" s="97"/>
      <c r="K822" s="97"/>
      <c r="L822" s="97"/>
      <c r="M822" s="97"/>
    </row>
    <row r="823" spans="10:13" ht="15">
      <c r="J823" s="97"/>
      <c r="K823" s="97"/>
      <c r="L823" s="97"/>
      <c r="M823" s="97"/>
    </row>
    <row r="824" spans="10:13" ht="15">
      <c r="J824" s="97"/>
      <c r="K824" s="97"/>
      <c r="L824" s="97"/>
      <c r="M824" s="97"/>
    </row>
    <row r="825" spans="10:13" ht="15">
      <c r="J825" s="97"/>
      <c r="K825" s="97"/>
      <c r="L825" s="97"/>
      <c r="M825" s="97"/>
    </row>
    <row r="826" spans="10:13" ht="15">
      <c r="J826" s="97"/>
      <c r="K826" s="97"/>
      <c r="L826" s="97"/>
      <c r="M826" s="97"/>
    </row>
    <row r="827" spans="10:13" ht="15">
      <c r="J827" s="97"/>
      <c r="K827" s="97"/>
      <c r="L827" s="97"/>
      <c r="M827" s="97"/>
    </row>
    <row r="828" spans="10:13" ht="15">
      <c r="J828" s="97"/>
      <c r="K828" s="97"/>
      <c r="L828" s="97"/>
      <c r="M828" s="97"/>
    </row>
    <row r="829" spans="10:13" ht="15">
      <c r="J829" s="97"/>
      <c r="K829" s="97"/>
      <c r="L829" s="97"/>
      <c r="M829" s="97"/>
    </row>
    <row r="830" spans="10:13" ht="15">
      <c r="J830" s="97"/>
      <c r="K830" s="97"/>
      <c r="L830" s="97"/>
      <c r="M830" s="97"/>
    </row>
    <row r="831" spans="10:13" ht="15">
      <c r="J831" s="97"/>
      <c r="K831" s="97"/>
      <c r="L831" s="97"/>
      <c r="M831" s="97"/>
    </row>
    <row r="832" spans="10:13" ht="15">
      <c r="J832" s="97"/>
      <c r="K832" s="97"/>
      <c r="L832" s="97"/>
      <c r="M832" s="97"/>
    </row>
    <row r="833" spans="10:13" ht="15">
      <c r="J833" s="97"/>
      <c r="K833" s="97"/>
      <c r="L833" s="97"/>
      <c r="M833" s="97"/>
    </row>
    <row r="834" spans="10:13" ht="15">
      <c r="J834" s="97"/>
      <c r="K834" s="97"/>
      <c r="L834" s="97"/>
      <c r="M834" s="97"/>
    </row>
    <row r="835" spans="10:13" ht="15">
      <c r="J835" s="97"/>
      <c r="K835" s="97"/>
      <c r="L835" s="97"/>
      <c r="M835" s="97"/>
    </row>
    <row r="836" spans="10:13" ht="15">
      <c r="J836" s="97"/>
      <c r="K836" s="97"/>
      <c r="L836" s="97"/>
      <c r="M836" s="97"/>
    </row>
    <row r="837" spans="10:13" ht="15">
      <c r="J837" s="97"/>
      <c r="K837" s="97"/>
      <c r="L837" s="97"/>
      <c r="M837" s="97"/>
    </row>
    <row r="838" spans="10:13" ht="15">
      <c r="J838" s="97"/>
      <c r="K838" s="97"/>
      <c r="L838" s="97"/>
      <c r="M838" s="97"/>
    </row>
    <row r="839" spans="10:13" ht="15">
      <c r="J839" s="97"/>
      <c r="K839" s="97"/>
      <c r="L839" s="97"/>
      <c r="M839" s="97"/>
    </row>
    <row r="840" spans="10:13" ht="15">
      <c r="J840" s="97"/>
      <c r="K840" s="97"/>
      <c r="L840" s="97"/>
      <c r="M840" s="97"/>
    </row>
    <row r="841" spans="10:13" ht="15">
      <c r="J841" s="97"/>
      <c r="K841" s="97"/>
      <c r="L841" s="97"/>
      <c r="M841" s="97"/>
    </row>
    <row r="842" spans="10:13" ht="15">
      <c r="J842" s="97"/>
      <c r="K842" s="97"/>
      <c r="L842" s="97"/>
      <c r="M842" s="97"/>
    </row>
    <row r="843" spans="10:13" ht="15">
      <c r="J843" s="97"/>
      <c r="K843" s="97"/>
      <c r="L843" s="97"/>
      <c r="M843" s="97"/>
    </row>
    <row r="844" spans="10:13" ht="15">
      <c r="J844" s="97"/>
      <c r="K844" s="97"/>
      <c r="L844" s="97"/>
      <c r="M844" s="97"/>
    </row>
    <row r="845" spans="10:13" ht="15">
      <c r="J845" s="97"/>
      <c r="K845" s="97"/>
      <c r="L845" s="97"/>
      <c r="M845" s="97"/>
    </row>
    <row r="846" spans="10:13" ht="15">
      <c r="J846" s="97"/>
      <c r="K846" s="97"/>
      <c r="L846" s="97"/>
      <c r="M846" s="97"/>
    </row>
    <row r="847" spans="10:13" ht="15">
      <c r="J847" s="97"/>
      <c r="K847" s="97"/>
      <c r="L847" s="97"/>
      <c r="M847" s="97"/>
    </row>
    <row r="848" spans="10:13" ht="15">
      <c r="J848" s="97"/>
      <c r="K848" s="97"/>
      <c r="L848" s="97"/>
      <c r="M848" s="97"/>
    </row>
    <row r="849" spans="10:13" ht="15">
      <c r="J849" s="97"/>
      <c r="K849" s="97"/>
      <c r="L849" s="97"/>
      <c r="M849" s="97"/>
    </row>
    <row r="850" spans="10:13" ht="15">
      <c r="J850" s="97"/>
      <c r="K850" s="97"/>
      <c r="L850" s="97"/>
      <c r="M850" s="97"/>
    </row>
    <row r="851" spans="10:13" ht="15">
      <c r="J851" s="97"/>
      <c r="K851" s="97"/>
      <c r="L851" s="97"/>
      <c r="M851" s="97"/>
    </row>
    <row r="852" spans="10:13" ht="15">
      <c r="J852" s="97"/>
      <c r="K852" s="97"/>
      <c r="L852" s="97"/>
      <c r="M852" s="97"/>
    </row>
    <row r="853" spans="10:13" ht="15">
      <c r="J853" s="97"/>
      <c r="K853" s="97"/>
      <c r="L853" s="97"/>
      <c r="M853" s="97"/>
    </row>
    <row r="854" spans="10:13" ht="15">
      <c r="J854" s="97"/>
      <c r="K854" s="97"/>
      <c r="L854" s="97"/>
      <c r="M854" s="97"/>
    </row>
    <row r="855" spans="10:13" ht="15">
      <c r="J855" s="97"/>
      <c r="K855" s="97"/>
      <c r="L855" s="97"/>
      <c r="M855" s="97"/>
    </row>
    <row r="856" spans="10:13" ht="15">
      <c r="J856" s="97"/>
      <c r="K856" s="97"/>
      <c r="L856" s="97"/>
      <c r="M856" s="97"/>
    </row>
    <row r="857" spans="10:13" ht="15">
      <c r="J857" s="97"/>
      <c r="K857" s="97"/>
      <c r="L857" s="97"/>
      <c r="M857" s="97"/>
    </row>
    <row r="858" spans="10:13" ht="15">
      <c r="J858" s="97"/>
      <c r="K858" s="97"/>
      <c r="L858" s="97"/>
      <c r="M858" s="97"/>
    </row>
    <row r="859" spans="10:13" ht="15">
      <c r="J859" s="97"/>
      <c r="K859" s="97"/>
      <c r="L859" s="97"/>
      <c r="M859" s="97"/>
    </row>
    <row r="860" spans="10:13" ht="15">
      <c r="J860" s="97"/>
      <c r="K860" s="97"/>
      <c r="L860" s="97"/>
      <c r="M860" s="97"/>
    </row>
    <row r="861" spans="10:13" ht="15">
      <c r="J861" s="97"/>
      <c r="K861" s="97"/>
      <c r="L861" s="97"/>
      <c r="M861" s="97"/>
    </row>
    <row r="862" spans="10:13" ht="15">
      <c r="J862" s="97"/>
      <c r="K862" s="97"/>
      <c r="L862" s="97"/>
      <c r="M862" s="97"/>
    </row>
    <row r="863" spans="10:13" ht="15">
      <c r="J863" s="97"/>
      <c r="K863" s="97"/>
      <c r="L863" s="97"/>
      <c r="M863" s="97"/>
    </row>
    <row r="864" spans="10:13" ht="15">
      <c r="J864" s="97"/>
      <c r="K864" s="97"/>
      <c r="L864" s="97"/>
      <c r="M864" s="97"/>
    </row>
    <row r="865" spans="10:13" ht="15">
      <c r="J865" s="97"/>
      <c r="K865" s="97"/>
      <c r="L865" s="97"/>
      <c r="M865" s="97"/>
    </row>
    <row r="866" spans="10:13" ht="15">
      <c r="J866" s="97"/>
      <c r="K866" s="97"/>
      <c r="L866" s="97"/>
      <c r="M866" s="97"/>
    </row>
    <row r="867" spans="10:13" ht="15">
      <c r="J867" s="97"/>
      <c r="K867" s="97"/>
      <c r="L867" s="97"/>
      <c r="M867" s="97"/>
    </row>
    <row r="868" spans="10:13" ht="15">
      <c r="J868" s="97"/>
      <c r="K868" s="97"/>
      <c r="L868" s="97"/>
      <c r="M868" s="97"/>
    </row>
    <row r="869" spans="10:13" ht="15">
      <c r="J869" s="97"/>
      <c r="K869" s="97"/>
      <c r="L869" s="97"/>
      <c r="M869" s="97"/>
    </row>
    <row r="870" spans="10:13" ht="15">
      <c r="J870" s="97"/>
      <c r="K870" s="97"/>
      <c r="L870" s="97"/>
      <c r="M870" s="97"/>
    </row>
    <row r="871" spans="10:13" ht="15">
      <c r="J871" s="97"/>
      <c r="K871" s="97"/>
      <c r="L871" s="97"/>
      <c r="M871" s="97"/>
    </row>
    <row r="872" spans="10:13" ht="15">
      <c r="J872" s="97"/>
      <c r="K872" s="97"/>
      <c r="L872" s="97"/>
      <c r="M872" s="97"/>
    </row>
    <row r="873" spans="10:13" ht="15">
      <c r="J873" s="97"/>
      <c r="K873" s="97"/>
      <c r="L873" s="97"/>
      <c r="M873" s="97"/>
    </row>
    <row r="874" spans="10:13" ht="15">
      <c r="J874" s="97"/>
      <c r="K874" s="97"/>
      <c r="L874" s="97"/>
      <c r="M874" s="97"/>
    </row>
    <row r="875" spans="10:13" ht="15">
      <c r="J875" s="97"/>
      <c r="K875" s="97"/>
      <c r="L875" s="97"/>
      <c r="M875" s="97"/>
    </row>
    <row r="876" spans="10:13" ht="15">
      <c r="J876" s="97"/>
      <c r="K876" s="97"/>
      <c r="L876" s="97"/>
      <c r="M876" s="97"/>
    </row>
    <row r="877" spans="10:13" ht="15">
      <c r="J877" s="97"/>
      <c r="K877" s="97"/>
      <c r="L877" s="97"/>
      <c r="M877" s="97"/>
    </row>
    <row r="878" spans="10:13" ht="15">
      <c r="J878" s="97"/>
      <c r="K878" s="97"/>
      <c r="L878" s="97"/>
      <c r="M878" s="97"/>
    </row>
    <row r="879" spans="10:13" ht="15">
      <c r="J879" s="97"/>
      <c r="K879" s="97"/>
      <c r="L879" s="97"/>
      <c r="M879" s="97"/>
    </row>
    <row r="880" spans="10:13" ht="15">
      <c r="J880" s="97"/>
      <c r="K880" s="97"/>
      <c r="L880" s="97"/>
      <c r="M880" s="97"/>
    </row>
    <row r="881" spans="10:13" ht="15">
      <c r="J881" s="97"/>
      <c r="K881" s="97"/>
      <c r="L881" s="97"/>
      <c r="M881" s="97"/>
    </row>
    <row r="882" spans="10:13" ht="15">
      <c r="J882" s="97"/>
      <c r="K882" s="97"/>
      <c r="L882" s="97"/>
      <c r="M882" s="97"/>
    </row>
    <row r="883" spans="10:13" ht="15">
      <c r="J883" s="97"/>
      <c r="K883" s="97"/>
      <c r="L883" s="97"/>
      <c r="M883" s="97"/>
    </row>
    <row r="884" spans="10:13" ht="15">
      <c r="J884" s="97"/>
      <c r="K884" s="97"/>
      <c r="L884" s="97"/>
      <c r="M884" s="97"/>
    </row>
    <row r="885" spans="10:13" ht="15">
      <c r="J885" s="97"/>
      <c r="K885" s="97"/>
      <c r="L885" s="97"/>
      <c r="M885" s="97"/>
    </row>
    <row r="886" spans="10:13" ht="15">
      <c r="J886" s="97"/>
      <c r="K886" s="97"/>
      <c r="L886" s="97"/>
      <c r="M886" s="97"/>
    </row>
    <row r="887" spans="10:13" ht="15">
      <c r="J887" s="97"/>
      <c r="K887" s="97"/>
      <c r="L887" s="97"/>
      <c r="M887" s="97"/>
    </row>
    <row r="888" spans="10:13" ht="15">
      <c r="J888" s="97"/>
      <c r="K888" s="97"/>
      <c r="L888" s="97"/>
      <c r="M888" s="97"/>
    </row>
    <row r="889" spans="10:13" ht="15">
      <c r="J889" s="97"/>
      <c r="K889" s="97"/>
      <c r="L889" s="97"/>
      <c r="M889" s="97"/>
    </row>
    <row r="890" spans="10:13" ht="15">
      <c r="J890" s="97"/>
      <c r="K890" s="97"/>
      <c r="L890" s="97"/>
      <c r="M890" s="97"/>
    </row>
    <row r="891" spans="10:13" ht="15">
      <c r="J891" s="97"/>
      <c r="K891" s="97"/>
      <c r="L891" s="97"/>
      <c r="M891" s="97"/>
    </row>
    <row r="892" spans="10:13" ht="15">
      <c r="J892" s="97"/>
      <c r="K892" s="97"/>
      <c r="L892" s="97"/>
      <c r="M892" s="97"/>
    </row>
    <row r="893" spans="10:13" ht="15">
      <c r="J893" s="97"/>
      <c r="K893" s="97"/>
      <c r="L893" s="97"/>
      <c r="M893" s="97"/>
    </row>
    <row r="894" spans="10:13" ht="15">
      <c r="J894" s="97"/>
      <c r="K894" s="97"/>
      <c r="L894" s="97"/>
      <c r="M894" s="97"/>
    </row>
    <row r="895" spans="10:13" ht="15">
      <c r="J895" s="97"/>
      <c r="K895" s="97"/>
      <c r="L895" s="97"/>
      <c r="M895" s="97"/>
    </row>
    <row r="896" spans="10:13" ht="15">
      <c r="J896" s="97"/>
      <c r="K896" s="97"/>
      <c r="L896" s="97"/>
      <c r="M896" s="97"/>
    </row>
    <row r="897" spans="10:13" ht="15">
      <c r="J897" s="97"/>
      <c r="K897" s="97"/>
      <c r="L897" s="97"/>
      <c r="M897" s="97"/>
    </row>
    <row r="898" spans="10:13" ht="15">
      <c r="J898" s="97"/>
      <c r="K898" s="97"/>
      <c r="L898" s="97"/>
      <c r="M898" s="97"/>
    </row>
    <row r="899" spans="10:13" ht="15">
      <c r="J899" s="97"/>
      <c r="K899" s="97"/>
      <c r="L899" s="97"/>
      <c r="M899" s="97"/>
    </row>
    <row r="900" spans="10:13" ht="15">
      <c r="J900" s="97"/>
      <c r="K900" s="97"/>
      <c r="L900" s="97"/>
      <c r="M900" s="97"/>
    </row>
    <row r="901" spans="10:13" ht="15">
      <c r="J901" s="97"/>
      <c r="K901" s="97"/>
      <c r="L901" s="97"/>
      <c r="M901" s="97"/>
    </row>
    <row r="902" spans="10:13" ht="15">
      <c r="J902" s="97"/>
      <c r="K902" s="97"/>
      <c r="L902" s="97"/>
      <c r="M902" s="97"/>
    </row>
    <row r="903" spans="10:13" ht="15">
      <c r="J903" s="97"/>
      <c r="K903" s="97"/>
      <c r="L903" s="97"/>
      <c r="M903" s="97"/>
    </row>
    <row r="904" spans="10:13" ht="15">
      <c r="J904" s="97"/>
      <c r="K904" s="97"/>
      <c r="L904" s="97"/>
      <c r="M904" s="97"/>
    </row>
    <row r="905" spans="10:13" ht="15">
      <c r="J905" s="97"/>
      <c r="K905" s="97"/>
      <c r="L905" s="97"/>
      <c r="M905" s="97"/>
    </row>
    <row r="906" spans="10:13" ht="15">
      <c r="J906" s="97"/>
      <c r="K906" s="97"/>
      <c r="L906" s="97"/>
      <c r="M906" s="97"/>
    </row>
    <row r="907" spans="10:13" ht="15">
      <c r="J907" s="97"/>
      <c r="K907" s="97"/>
      <c r="L907" s="97"/>
      <c r="M907" s="97"/>
    </row>
    <row r="908" spans="10:13" ht="15">
      <c r="J908" s="97"/>
      <c r="K908" s="97"/>
      <c r="L908" s="97"/>
      <c r="M908" s="97"/>
    </row>
    <row r="909" spans="10:13" ht="15">
      <c r="J909" s="97"/>
      <c r="K909" s="97"/>
      <c r="L909" s="97"/>
      <c r="M909" s="97"/>
    </row>
    <row r="910" spans="10:13" ht="15">
      <c r="J910" s="97"/>
      <c r="K910" s="97"/>
      <c r="L910" s="97"/>
      <c r="M910" s="97"/>
    </row>
    <row r="911" spans="10:13" ht="15">
      <c r="J911" s="97"/>
      <c r="K911" s="97"/>
      <c r="L911" s="97"/>
      <c r="M911" s="97"/>
    </row>
    <row r="912" spans="10:13" ht="15">
      <c r="J912" s="97"/>
      <c r="K912" s="97"/>
      <c r="L912" s="97"/>
      <c r="M912" s="97"/>
    </row>
    <row r="913" spans="10:13" ht="15">
      <c r="J913" s="97"/>
      <c r="K913" s="97"/>
      <c r="L913" s="97"/>
      <c r="M913" s="97"/>
    </row>
    <row r="914" spans="10:13" ht="15">
      <c r="J914" s="97"/>
      <c r="K914" s="97"/>
      <c r="L914" s="97"/>
      <c r="M914" s="97"/>
    </row>
    <row r="915" spans="10:13" ht="15">
      <c r="J915" s="97"/>
      <c r="K915" s="97"/>
      <c r="L915" s="97"/>
      <c r="M915" s="97"/>
    </row>
    <row r="916" spans="10:13" ht="15">
      <c r="J916" s="97"/>
      <c r="K916" s="97"/>
      <c r="L916" s="97"/>
      <c r="M916" s="97"/>
    </row>
    <row r="917" spans="10:13" ht="15">
      <c r="J917" s="97"/>
      <c r="K917" s="97"/>
      <c r="L917" s="97"/>
      <c r="M917" s="97"/>
    </row>
    <row r="918" spans="10:13" ht="15">
      <c r="J918" s="97"/>
      <c r="K918" s="97"/>
      <c r="L918" s="97"/>
      <c r="M918" s="97"/>
    </row>
    <row r="919" spans="10:13" ht="15">
      <c r="J919" s="97"/>
      <c r="K919" s="97"/>
      <c r="L919" s="97"/>
      <c r="M919" s="97"/>
    </row>
    <row r="920" spans="10:13" ht="15">
      <c r="J920" s="97"/>
      <c r="K920" s="97"/>
      <c r="L920" s="97"/>
      <c r="M920" s="97"/>
    </row>
    <row r="921" spans="10:13" ht="15">
      <c r="J921" s="97"/>
      <c r="K921" s="97"/>
      <c r="L921" s="97"/>
      <c r="M921" s="97"/>
    </row>
    <row r="922" spans="10:13" ht="15">
      <c r="J922" s="97"/>
      <c r="K922" s="97"/>
      <c r="L922" s="97"/>
      <c r="M922" s="97"/>
    </row>
    <row r="923" spans="10:13" ht="15">
      <c r="J923" s="97"/>
      <c r="K923" s="97"/>
      <c r="L923" s="97"/>
      <c r="M923" s="97"/>
    </row>
    <row r="924" spans="10:13" ht="15">
      <c r="J924" s="97"/>
      <c r="K924" s="97"/>
      <c r="L924" s="97"/>
      <c r="M924" s="97"/>
    </row>
    <row r="925" spans="10:13" ht="15">
      <c r="J925" s="97"/>
      <c r="K925" s="97"/>
      <c r="L925" s="97"/>
      <c r="M925" s="97"/>
    </row>
    <row r="926" spans="10:13" ht="15">
      <c r="J926" s="97"/>
      <c r="K926" s="97"/>
      <c r="L926" s="97"/>
      <c r="M926" s="97"/>
    </row>
    <row r="927" spans="10:13" ht="15">
      <c r="J927" s="97"/>
      <c r="K927" s="97"/>
      <c r="L927" s="97"/>
      <c r="M927" s="97"/>
    </row>
    <row r="928" spans="10:13" ht="15">
      <c r="J928" s="97"/>
      <c r="K928" s="97"/>
      <c r="L928" s="97"/>
      <c r="M928" s="97"/>
    </row>
    <row r="929" spans="10:13" ht="15">
      <c r="J929" s="97"/>
      <c r="K929" s="97"/>
      <c r="L929" s="97"/>
      <c r="M929" s="97"/>
    </row>
    <row r="930" spans="10:13" ht="15">
      <c r="J930" s="97"/>
      <c r="K930" s="97"/>
      <c r="L930" s="97"/>
      <c r="M930" s="97"/>
    </row>
    <row r="931" spans="10:13" ht="15">
      <c r="J931" s="97"/>
      <c r="K931" s="97"/>
      <c r="L931" s="97"/>
      <c r="M931" s="97"/>
    </row>
    <row r="932" spans="10:13" ht="15">
      <c r="J932" s="97"/>
      <c r="K932" s="97"/>
      <c r="L932" s="97"/>
      <c r="M932" s="97"/>
    </row>
    <row r="933" spans="10:13" ht="15">
      <c r="J933" s="97"/>
      <c r="K933" s="97"/>
      <c r="L933" s="97"/>
      <c r="M933" s="97"/>
    </row>
    <row r="934" spans="10:13" ht="15">
      <c r="J934" s="97"/>
      <c r="K934" s="97"/>
      <c r="L934" s="97"/>
      <c r="M934" s="97"/>
    </row>
    <row r="935" spans="10:13" ht="15">
      <c r="J935" s="97"/>
      <c r="K935" s="97"/>
      <c r="L935" s="97"/>
      <c r="M935" s="97"/>
    </row>
    <row r="936" spans="10:13" ht="15">
      <c r="J936" s="97"/>
      <c r="K936" s="97"/>
      <c r="L936" s="97"/>
      <c r="M936" s="97"/>
    </row>
    <row r="937" spans="10:13" ht="15">
      <c r="J937" s="97"/>
      <c r="K937" s="97"/>
      <c r="L937" s="97"/>
      <c r="M937" s="97"/>
    </row>
    <row r="938" spans="10:13" ht="15">
      <c r="J938" s="97"/>
      <c r="K938" s="97"/>
      <c r="L938" s="97"/>
      <c r="M938" s="97"/>
    </row>
    <row r="939" spans="10:13" ht="15">
      <c r="J939" s="97"/>
      <c r="K939" s="97"/>
      <c r="L939" s="97"/>
      <c r="M939" s="97"/>
    </row>
    <row r="940" spans="10:13" ht="15">
      <c r="J940" s="97"/>
      <c r="K940" s="97"/>
      <c r="L940" s="97"/>
      <c r="M940" s="97"/>
    </row>
    <row r="941" spans="10:13" ht="15">
      <c r="J941" s="97"/>
      <c r="K941" s="97"/>
      <c r="L941" s="97"/>
      <c r="M941" s="97"/>
    </row>
    <row r="942" spans="10:13" ht="15">
      <c r="J942" s="97"/>
      <c r="K942" s="97"/>
      <c r="L942" s="97"/>
      <c r="M942" s="97"/>
    </row>
    <row r="943" spans="10:13" ht="15">
      <c r="J943" s="97"/>
      <c r="K943" s="97"/>
      <c r="L943" s="97"/>
      <c r="M943" s="97"/>
    </row>
    <row r="944" spans="10:13" ht="15">
      <c r="J944" s="97"/>
      <c r="K944" s="97"/>
      <c r="L944" s="97"/>
      <c r="M944" s="97"/>
    </row>
    <row r="945" spans="10:13" ht="15">
      <c r="J945" s="97"/>
      <c r="K945" s="97"/>
      <c r="L945" s="97"/>
      <c r="M945" s="97"/>
    </row>
    <row r="946" spans="10:13" ht="15">
      <c r="J946" s="97"/>
      <c r="K946" s="97"/>
      <c r="L946" s="97"/>
      <c r="M946" s="97"/>
    </row>
    <row r="947" spans="10:13" ht="15">
      <c r="J947" s="97"/>
      <c r="K947" s="97"/>
      <c r="L947" s="97"/>
      <c r="M947" s="97"/>
    </row>
    <row r="948" spans="10:13" ht="15">
      <c r="J948" s="97"/>
      <c r="K948" s="97"/>
      <c r="L948" s="97"/>
      <c r="M948" s="97"/>
    </row>
    <row r="949" spans="10:13" ht="15">
      <c r="J949" s="97"/>
      <c r="K949" s="97"/>
      <c r="L949" s="97"/>
      <c r="M949" s="97"/>
    </row>
    <row r="950" spans="10:13" ht="15">
      <c r="J950" s="97"/>
      <c r="K950" s="97"/>
      <c r="L950" s="97"/>
      <c r="M950" s="97"/>
    </row>
    <row r="951" spans="10:13" ht="15">
      <c r="J951" s="97"/>
      <c r="K951" s="97"/>
      <c r="L951" s="97"/>
      <c r="M951" s="97"/>
    </row>
    <row r="952" spans="10:13" ht="15">
      <c r="J952" s="97"/>
      <c r="K952" s="97"/>
      <c r="L952" s="97"/>
      <c r="M952" s="97"/>
    </row>
    <row r="953" spans="10:13" ht="15">
      <c r="J953" s="97"/>
      <c r="K953" s="97"/>
      <c r="L953" s="97"/>
      <c r="M953" s="97"/>
    </row>
    <row r="954" spans="10:13" ht="15">
      <c r="J954" s="97"/>
      <c r="K954" s="97"/>
      <c r="L954" s="97"/>
      <c r="M954" s="97"/>
    </row>
    <row r="955" spans="10:13" ht="15">
      <c r="J955" s="97"/>
      <c r="K955" s="97"/>
      <c r="L955" s="97"/>
      <c r="M955" s="97"/>
    </row>
    <row r="956" spans="10:13" ht="15">
      <c r="J956" s="97"/>
      <c r="K956" s="97"/>
      <c r="L956" s="97"/>
      <c r="M956" s="97"/>
    </row>
    <row r="957" spans="10:13" ht="15">
      <c r="J957" s="97"/>
      <c r="K957" s="97"/>
      <c r="L957" s="97"/>
      <c r="M957" s="97"/>
    </row>
    <row r="958" spans="10:13" ht="15">
      <c r="J958" s="97"/>
      <c r="K958" s="97"/>
      <c r="L958" s="97"/>
      <c r="M958" s="97"/>
    </row>
    <row r="959" spans="10:13" ht="15">
      <c r="J959" s="97"/>
      <c r="K959" s="97"/>
      <c r="L959" s="97"/>
      <c r="M959" s="97"/>
    </row>
    <row r="960" spans="10:13" ht="15">
      <c r="J960" s="97"/>
      <c r="K960" s="97"/>
      <c r="L960" s="97"/>
      <c r="M960" s="97"/>
    </row>
    <row r="961" spans="10:13" ht="15">
      <c r="J961" s="97"/>
      <c r="K961" s="97"/>
      <c r="L961" s="97"/>
      <c r="M961" s="97"/>
    </row>
    <row r="962" spans="10:13" ht="15">
      <c r="J962" s="97"/>
      <c r="K962" s="97"/>
      <c r="L962" s="97"/>
      <c r="M962" s="97"/>
    </row>
    <row r="963" spans="10:13" ht="15">
      <c r="J963" s="97"/>
      <c r="K963" s="97"/>
      <c r="L963" s="97"/>
      <c r="M963" s="97"/>
    </row>
    <row r="964" spans="10:13" ht="15">
      <c r="J964" s="97"/>
      <c r="K964" s="97"/>
      <c r="L964" s="97"/>
      <c r="M964" s="97"/>
    </row>
    <row r="965" spans="10:13" ht="15">
      <c r="J965" s="97"/>
      <c r="K965" s="97"/>
      <c r="L965" s="97"/>
      <c r="M965" s="97"/>
    </row>
    <row r="966" spans="10:13" ht="15">
      <c r="J966" s="97"/>
      <c r="K966" s="97"/>
      <c r="L966" s="97"/>
      <c r="M966" s="97"/>
    </row>
    <row r="967" spans="10:13" ht="15">
      <c r="J967" s="97"/>
      <c r="K967" s="97"/>
      <c r="L967" s="97"/>
      <c r="M967" s="97"/>
    </row>
    <row r="968" spans="10:13" ht="15">
      <c r="J968" s="97"/>
      <c r="K968" s="97"/>
      <c r="L968" s="97"/>
      <c r="M968" s="97"/>
    </row>
    <row r="969" spans="10:13" ht="15">
      <c r="J969" s="97"/>
      <c r="K969" s="97"/>
      <c r="L969" s="97"/>
      <c r="M969" s="97"/>
    </row>
    <row r="970" spans="10:13" ht="15">
      <c r="J970" s="97"/>
      <c r="K970" s="97"/>
      <c r="L970" s="97"/>
      <c r="M970" s="97"/>
    </row>
    <row r="971" spans="10:13" ht="15">
      <c r="J971" s="97"/>
      <c r="K971" s="97"/>
      <c r="L971" s="97"/>
      <c r="M971" s="97"/>
    </row>
    <row r="972" spans="10:13" ht="15">
      <c r="J972" s="97"/>
      <c r="K972" s="97"/>
      <c r="L972" s="97"/>
      <c r="M972" s="97"/>
    </row>
    <row r="973" spans="10:13" ht="15">
      <c r="J973" s="97"/>
      <c r="K973" s="97"/>
      <c r="L973" s="97"/>
      <c r="M973" s="97"/>
    </row>
    <row r="974" spans="10:13" ht="15">
      <c r="J974" s="97"/>
      <c r="K974" s="97"/>
      <c r="L974" s="97"/>
      <c r="M974" s="97"/>
    </row>
    <row r="975" spans="10:13" ht="15">
      <c r="J975" s="97"/>
      <c r="K975" s="97"/>
      <c r="L975" s="97"/>
      <c r="M975" s="97"/>
    </row>
    <row r="976" spans="10:13" ht="15">
      <c r="J976" s="97"/>
      <c r="K976" s="97"/>
      <c r="L976" s="97"/>
      <c r="M976" s="97"/>
    </row>
    <row r="977" spans="10:13" ht="15">
      <c r="J977" s="97"/>
      <c r="K977" s="97"/>
      <c r="L977" s="97"/>
      <c r="M977" s="97"/>
    </row>
    <row r="978" spans="10:13" ht="15">
      <c r="J978" s="97"/>
      <c r="K978" s="97"/>
      <c r="L978" s="97"/>
      <c r="M978" s="97"/>
    </row>
    <row r="979" spans="10:13" ht="15">
      <c r="J979" s="97"/>
      <c r="K979" s="97"/>
      <c r="L979" s="97"/>
      <c r="M979" s="97"/>
    </row>
    <row r="980" spans="10:13" ht="15">
      <c r="J980" s="97"/>
      <c r="K980" s="97"/>
      <c r="L980" s="97"/>
      <c r="M980" s="97"/>
    </row>
    <row r="981" spans="10:13" ht="15">
      <c r="J981" s="97"/>
      <c r="K981" s="97"/>
      <c r="L981" s="97"/>
      <c r="M981" s="97"/>
    </row>
    <row r="982" spans="10:13" ht="15">
      <c r="J982" s="97"/>
      <c r="K982" s="97"/>
      <c r="L982" s="97"/>
      <c r="M982" s="97"/>
    </row>
    <row r="983" spans="10:13" ht="15">
      <c r="J983" s="97"/>
      <c r="K983" s="97"/>
      <c r="L983" s="97"/>
      <c r="M983" s="97"/>
    </row>
    <row r="984" spans="10:13" ht="15">
      <c r="J984" s="97"/>
      <c r="K984" s="97"/>
      <c r="L984" s="97"/>
      <c r="M984" s="97"/>
    </row>
    <row r="985" spans="10:13" ht="15">
      <c r="J985" s="97"/>
      <c r="K985" s="97"/>
      <c r="L985" s="97"/>
      <c r="M985" s="97"/>
    </row>
    <row r="986" spans="10:13" ht="15">
      <c r="J986" s="97"/>
      <c r="K986" s="97"/>
      <c r="L986" s="97"/>
      <c r="M986" s="97"/>
    </row>
    <row r="987" spans="10:13" ht="15">
      <c r="J987" s="97"/>
      <c r="K987" s="97"/>
      <c r="L987" s="97"/>
      <c r="M987" s="97"/>
    </row>
    <row r="988" spans="10:13" ht="15">
      <c r="J988" s="97"/>
      <c r="K988" s="97"/>
      <c r="L988" s="97"/>
      <c r="M988" s="97"/>
    </row>
    <row r="989" spans="10:13" ht="15">
      <c r="J989" s="97"/>
      <c r="K989" s="97"/>
      <c r="L989" s="97"/>
      <c r="M989" s="97"/>
    </row>
    <row r="990" spans="10:13" ht="15">
      <c r="J990" s="97"/>
      <c r="K990" s="97"/>
      <c r="L990" s="97"/>
      <c r="M990" s="97"/>
    </row>
    <row r="991" spans="10:13" ht="15">
      <c r="J991" s="97"/>
      <c r="K991" s="97"/>
      <c r="L991" s="97"/>
      <c r="M991" s="97"/>
    </row>
    <row r="992" spans="10:13" ht="15">
      <c r="J992" s="97"/>
      <c r="K992" s="97"/>
      <c r="L992" s="97"/>
      <c r="M992" s="97"/>
    </row>
    <row r="993" spans="10:13" ht="15">
      <c r="J993" s="97"/>
      <c r="K993" s="97"/>
      <c r="L993" s="97"/>
      <c r="M993" s="97"/>
    </row>
    <row r="994" spans="10:13" ht="15">
      <c r="J994" s="97"/>
      <c r="K994" s="97"/>
      <c r="L994" s="97"/>
      <c r="M994" s="97"/>
    </row>
    <row r="995" spans="10:13" ht="15">
      <c r="J995" s="97"/>
      <c r="K995" s="97"/>
      <c r="L995" s="97"/>
      <c r="M995" s="97"/>
    </row>
    <row r="996" spans="10:13" ht="15">
      <c r="J996" s="97"/>
      <c r="K996" s="97"/>
      <c r="L996" s="97"/>
      <c r="M996" s="97"/>
    </row>
    <row r="997" spans="10:13" ht="15">
      <c r="J997" s="97"/>
      <c r="K997" s="97"/>
      <c r="L997" s="97"/>
      <c r="M997" s="97"/>
    </row>
    <row r="998" spans="10:13" ht="15">
      <c r="J998" s="97"/>
      <c r="K998" s="97"/>
      <c r="L998" s="97"/>
      <c r="M998" s="97"/>
    </row>
    <row r="999" spans="10:13" ht="15">
      <c r="J999" s="97"/>
      <c r="K999" s="97"/>
      <c r="L999" s="97"/>
      <c r="M999" s="97"/>
    </row>
    <row r="1000" spans="10:13" ht="15">
      <c r="J1000" s="97"/>
      <c r="K1000" s="97"/>
      <c r="L1000" s="97"/>
      <c r="M1000" s="97"/>
    </row>
    <row r="1001" spans="10:13" ht="15">
      <c r="J1001" s="97"/>
      <c r="K1001" s="97"/>
      <c r="L1001" s="97"/>
      <c r="M1001" s="97"/>
    </row>
    <row r="1002" spans="10:13" ht="15">
      <c r="J1002" s="97"/>
      <c r="K1002" s="97"/>
      <c r="L1002" s="97"/>
      <c r="M1002" s="97"/>
    </row>
    <row r="1003" spans="10:13" ht="15">
      <c r="J1003" s="97"/>
      <c r="K1003" s="97"/>
      <c r="L1003" s="97"/>
      <c r="M1003" s="97"/>
    </row>
    <row r="1004" spans="10:13" ht="15">
      <c r="J1004" s="97"/>
      <c r="K1004" s="97"/>
      <c r="L1004" s="97"/>
      <c r="M1004" s="97"/>
    </row>
    <row r="1005" spans="10:13" ht="15">
      <c r="J1005" s="97"/>
      <c r="K1005" s="97"/>
      <c r="L1005" s="97"/>
      <c r="M1005" s="97"/>
    </row>
    <row r="1006" spans="10:13" ht="15">
      <c r="J1006" s="97"/>
      <c r="K1006" s="97"/>
      <c r="L1006" s="97"/>
      <c r="M1006" s="97"/>
    </row>
    <row r="1007" spans="10:13" ht="15">
      <c r="J1007" s="97"/>
      <c r="K1007" s="97"/>
      <c r="L1007" s="97"/>
      <c r="M1007" s="97"/>
    </row>
    <row r="1008" spans="10:13" ht="15">
      <c r="J1008" s="97"/>
      <c r="K1008" s="97"/>
      <c r="L1008" s="97"/>
      <c r="M1008" s="97"/>
    </row>
    <row r="1009" spans="10:13" ht="15">
      <c r="J1009" s="97"/>
      <c r="K1009" s="97"/>
      <c r="L1009" s="97"/>
      <c r="M1009" s="97"/>
    </row>
    <row r="1010" spans="10:13" ht="15">
      <c r="J1010" s="97"/>
      <c r="K1010" s="97"/>
      <c r="L1010" s="97"/>
      <c r="M1010" s="97"/>
    </row>
    <row r="1011" spans="10:13" ht="15">
      <c r="J1011" s="97"/>
      <c r="K1011" s="97"/>
      <c r="L1011" s="97"/>
      <c r="M1011" s="97"/>
    </row>
    <row r="1012" spans="10:13" ht="15">
      <c r="J1012" s="97"/>
      <c r="K1012" s="97"/>
      <c r="L1012" s="97"/>
      <c r="M1012" s="97"/>
    </row>
    <row r="1013" spans="10:13" ht="15">
      <c r="J1013" s="97"/>
      <c r="K1013" s="97"/>
      <c r="L1013" s="97"/>
      <c r="M1013" s="97"/>
    </row>
    <row r="1014" spans="10:13" ht="15">
      <c r="J1014" s="97"/>
      <c r="K1014" s="97"/>
      <c r="L1014" s="97"/>
      <c r="M1014" s="97"/>
    </row>
    <row r="1015" spans="10:13" ht="15">
      <c r="J1015" s="97"/>
      <c r="K1015" s="97"/>
      <c r="L1015" s="97"/>
      <c r="M1015" s="97"/>
    </row>
    <row r="1016" spans="10:13" ht="15">
      <c r="J1016" s="97"/>
      <c r="K1016" s="97"/>
      <c r="L1016" s="97"/>
      <c r="M1016" s="97"/>
    </row>
    <row r="1017" spans="10:13" ht="15">
      <c r="J1017" s="97"/>
      <c r="K1017" s="97"/>
      <c r="L1017" s="97"/>
      <c r="M1017" s="97"/>
    </row>
    <row r="1018" spans="10:13" ht="15">
      <c r="J1018" s="97"/>
      <c r="K1018" s="97"/>
      <c r="L1018" s="97"/>
      <c r="M1018" s="97"/>
    </row>
    <row r="1019" spans="10:13" ht="15">
      <c r="J1019" s="97"/>
      <c r="K1019" s="97"/>
      <c r="L1019" s="97"/>
      <c r="M1019" s="97"/>
    </row>
    <row r="1020" spans="10:13" ht="15">
      <c r="J1020" s="97"/>
      <c r="K1020" s="97"/>
      <c r="L1020" s="97"/>
      <c r="M1020" s="97"/>
    </row>
    <row r="1021" spans="10:13" ht="15">
      <c r="J1021" s="97"/>
      <c r="K1021" s="97"/>
      <c r="L1021" s="97"/>
      <c r="M1021" s="97"/>
    </row>
    <row r="1022" spans="10:13" ht="15">
      <c r="J1022" s="97"/>
      <c r="K1022" s="97"/>
      <c r="L1022" s="97"/>
      <c r="M1022" s="97"/>
    </row>
    <row r="1023" spans="10:13" ht="15">
      <c r="J1023" s="97"/>
      <c r="K1023" s="97"/>
      <c r="L1023" s="97"/>
      <c r="M1023" s="97"/>
    </row>
    <row r="1024" spans="10:13" ht="15">
      <c r="J1024" s="97"/>
      <c r="K1024" s="97"/>
      <c r="L1024" s="97"/>
      <c r="M1024" s="97"/>
    </row>
    <row r="1025" spans="10:13" ht="15">
      <c r="J1025" s="97"/>
      <c r="K1025" s="97"/>
      <c r="L1025" s="97"/>
      <c r="M1025" s="97"/>
    </row>
    <row r="1026" spans="10:13" ht="15">
      <c r="J1026" s="97"/>
      <c r="K1026" s="97"/>
      <c r="L1026" s="97"/>
      <c r="M1026" s="97"/>
    </row>
    <row r="1027" spans="10:13" ht="15">
      <c r="J1027" s="97"/>
      <c r="K1027" s="97"/>
      <c r="L1027" s="97"/>
      <c r="M1027" s="97"/>
    </row>
    <row r="1028" spans="10:13" ht="15">
      <c r="J1028" s="97"/>
      <c r="K1028" s="97"/>
      <c r="L1028" s="97"/>
      <c r="M1028" s="97"/>
    </row>
    <row r="1029" spans="10:13" ht="15">
      <c r="J1029" s="97"/>
      <c r="K1029" s="97"/>
      <c r="L1029" s="97"/>
      <c r="M1029" s="97"/>
    </row>
    <row r="1030" spans="10:13" ht="15">
      <c r="J1030" s="97"/>
      <c r="K1030" s="97"/>
      <c r="L1030" s="97"/>
      <c r="M1030" s="97"/>
    </row>
    <row r="1031" spans="10:13" ht="15">
      <c r="J1031" s="97"/>
      <c r="K1031" s="97"/>
      <c r="L1031" s="97"/>
      <c r="M1031" s="97"/>
    </row>
    <row r="1032" spans="10:13" ht="15">
      <c r="J1032" s="97"/>
      <c r="K1032" s="97"/>
      <c r="L1032" s="97"/>
      <c r="M1032" s="97"/>
    </row>
    <row r="1033" spans="10:13" ht="15">
      <c r="J1033" s="97"/>
      <c r="K1033" s="97"/>
      <c r="L1033" s="97"/>
      <c r="M1033" s="97"/>
    </row>
    <row r="1034" spans="10:13" ht="15">
      <c r="J1034" s="97"/>
      <c r="K1034" s="97"/>
      <c r="L1034" s="97"/>
      <c r="M1034" s="97"/>
    </row>
    <row r="1035" spans="10:13" ht="15">
      <c r="J1035" s="97"/>
      <c r="K1035" s="97"/>
      <c r="L1035" s="97"/>
      <c r="M1035" s="97"/>
    </row>
    <row r="1036" spans="10:13" ht="15">
      <c r="J1036" s="97"/>
      <c r="K1036" s="97"/>
      <c r="L1036" s="97"/>
      <c r="M1036" s="97"/>
    </row>
    <row r="1037" spans="10:13" ht="15">
      <c r="J1037" s="97"/>
      <c r="K1037" s="97"/>
      <c r="L1037" s="97"/>
      <c r="M1037" s="97"/>
    </row>
    <row r="1038" spans="10:13" ht="15">
      <c r="J1038" s="97"/>
      <c r="K1038" s="97"/>
      <c r="L1038" s="97"/>
      <c r="M1038" s="97"/>
    </row>
    <row r="1039" spans="10:13" ht="15">
      <c r="J1039" s="97"/>
      <c r="K1039" s="97"/>
      <c r="L1039" s="97"/>
      <c r="M1039" s="97"/>
    </row>
    <row r="1040" spans="10:13" ht="15">
      <c r="J1040" s="97"/>
      <c r="K1040" s="97"/>
      <c r="L1040" s="97"/>
      <c r="M1040" s="97"/>
    </row>
    <row r="1041" spans="10:13" ht="15">
      <c r="J1041" s="97"/>
      <c r="K1041" s="97"/>
      <c r="L1041" s="97"/>
      <c r="M1041" s="97"/>
    </row>
    <row r="1042" spans="10:13" ht="15">
      <c r="J1042" s="97"/>
      <c r="K1042" s="97"/>
      <c r="L1042" s="97"/>
      <c r="M1042" s="97"/>
    </row>
    <row r="1043" spans="10:13" ht="15">
      <c r="J1043" s="97"/>
      <c r="K1043" s="97"/>
      <c r="L1043" s="97"/>
      <c r="M1043" s="97"/>
    </row>
    <row r="1044" spans="10:13" ht="15">
      <c r="J1044" s="97"/>
      <c r="K1044" s="97"/>
      <c r="L1044" s="97"/>
      <c r="M1044" s="97"/>
    </row>
    <row r="1045" spans="10:13" ht="15">
      <c r="J1045" s="97"/>
      <c r="K1045" s="97"/>
      <c r="L1045" s="97"/>
      <c r="M1045" s="97"/>
    </row>
    <row r="1046" spans="10:13" ht="15">
      <c r="J1046" s="97"/>
      <c r="K1046" s="97"/>
      <c r="L1046" s="97"/>
      <c r="M1046" s="97"/>
    </row>
    <row r="1047" spans="10:13" ht="15">
      <c r="J1047" s="97"/>
      <c r="K1047" s="97"/>
      <c r="L1047" s="97"/>
      <c r="M1047" s="97"/>
    </row>
    <row r="1048" spans="10:13" ht="15">
      <c r="J1048" s="97"/>
      <c r="K1048" s="97"/>
      <c r="L1048" s="97"/>
      <c r="M1048" s="97"/>
    </row>
    <row r="1049" spans="10:13" ht="15">
      <c r="J1049" s="97"/>
      <c r="K1049" s="97"/>
      <c r="L1049" s="97"/>
      <c r="M1049" s="97"/>
    </row>
    <row r="1050" spans="10:13" ht="15">
      <c r="J1050" s="97"/>
      <c r="K1050" s="97"/>
      <c r="L1050" s="97"/>
      <c r="M1050" s="97"/>
    </row>
    <row r="1051" spans="10:13" ht="15">
      <c r="J1051" s="97"/>
      <c r="K1051" s="97"/>
      <c r="L1051" s="97"/>
      <c r="M1051" s="97"/>
    </row>
    <row r="1052" spans="10:13" ht="15">
      <c r="J1052" s="97"/>
      <c r="K1052" s="97"/>
      <c r="L1052" s="97"/>
      <c r="M1052" s="97"/>
    </row>
    <row r="1053" spans="10:13" ht="15">
      <c r="J1053" s="97"/>
      <c r="K1053" s="97"/>
      <c r="L1053" s="97"/>
      <c r="M1053" s="97"/>
    </row>
    <row r="1054" spans="10:13" ht="15">
      <c r="J1054" s="97"/>
      <c r="K1054" s="97"/>
      <c r="L1054" s="97"/>
      <c r="M1054" s="97"/>
    </row>
    <row r="1055" spans="10:13" ht="15">
      <c r="J1055" s="97"/>
      <c r="K1055" s="97"/>
      <c r="L1055" s="97"/>
      <c r="M1055" s="97"/>
    </row>
    <row r="1056" spans="10:13" ht="15">
      <c r="J1056" s="97"/>
      <c r="K1056" s="97"/>
      <c r="L1056" s="97"/>
      <c r="M1056" s="97"/>
    </row>
    <row r="1057" spans="10:13" ht="15">
      <c r="J1057" s="97"/>
      <c r="K1057" s="97"/>
      <c r="L1057" s="97"/>
      <c r="M1057" s="97"/>
    </row>
    <row r="1058" spans="10:13" ht="15">
      <c r="J1058" s="97"/>
      <c r="K1058" s="97"/>
      <c r="L1058" s="97"/>
      <c r="M1058" s="97"/>
    </row>
    <row r="1059" spans="10:13" ht="15">
      <c r="J1059" s="97"/>
      <c r="K1059" s="97"/>
      <c r="L1059" s="97"/>
      <c r="M1059" s="97"/>
    </row>
    <row r="1060" spans="10:13" ht="15">
      <c r="J1060" s="97"/>
      <c r="K1060" s="97"/>
      <c r="L1060" s="97"/>
      <c r="M1060" s="97"/>
    </row>
    <row r="1061" spans="10:13" ht="15">
      <c r="J1061" s="97"/>
      <c r="K1061" s="97"/>
      <c r="L1061" s="97"/>
      <c r="M1061" s="97"/>
    </row>
    <row r="1062" spans="10:13" ht="15">
      <c r="J1062" s="97"/>
      <c r="K1062" s="97"/>
      <c r="L1062" s="97"/>
      <c r="M1062" s="97"/>
    </row>
    <row r="1063" spans="10:13" ht="15">
      <c r="J1063" s="97"/>
      <c r="K1063" s="97"/>
      <c r="L1063" s="97"/>
      <c r="M1063" s="97"/>
    </row>
    <row r="1064" spans="10:13" ht="15">
      <c r="J1064" s="97"/>
      <c r="K1064" s="97"/>
      <c r="L1064" s="97"/>
      <c r="M1064" s="97"/>
    </row>
    <row r="1065" spans="10:13" ht="15">
      <c r="J1065" s="97"/>
      <c r="K1065" s="97"/>
      <c r="L1065" s="97"/>
      <c r="M1065" s="97"/>
    </row>
    <row r="1066" spans="10:13" ht="15">
      <c r="J1066" s="97"/>
      <c r="K1066" s="97"/>
      <c r="L1066" s="97"/>
      <c r="M1066" s="97"/>
    </row>
    <row r="1067" spans="10:13" ht="15">
      <c r="J1067" s="97"/>
      <c r="K1067" s="97"/>
      <c r="L1067" s="97"/>
      <c r="M1067" s="97"/>
    </row>
    <row r="1068" spans="10:13" ht="15">
      <c r="J1068" s="97"/>
      <c r="K1068" s="97"/>
      <c r="L1068" s="97"/>
      <c r="M1068" s="97"/>
    </row>
    <row r="1069" spans="10:13" ht="15">
      <c r="J1069" s="97"/>
      <c r="K1069" s="97"/>
      <c r="L1069" s="97"/>
      <c r="M1069" s="97"/>
    </row>
    <row r="1070" spans="10:13" ht="15">
      <c r="J1070" s="97"/>
      <c r="K1070" s="97"/>
      <c r="L1070" s="97"/>
      <c r="M1070" s="97"/>
    </row>
    <row r="1071" spans="10:13" ht="15">
      <c r="J1071" s="97"/>
      <c r="K1071" s="97"/>
      <c r="L1071" s="97"/>
      <c r="M1071" s="97"/>
    </row>
    <row r="1072" spans="10:13" ht="15">
      <c r="J1072" s="97"/>
      <c r="K1072" s="97"/>
      <c r="L1072" s="97"/>
      <c r="M1072" s="97"/>
    </row>
    <row r="1073" spans="10:13" ht="15">
      <c r="J1073" s="97"/>
      <c r="K1073" s="97"/>
      <c r="L1073" s="97"/>
      <c r="M1073" s="97"/>
    </row>
    <row r="1074" spans="10:13" ht="15">
      <c r="J1074" s="97"/>
      <c r="K1074" s="97"/>
      <c r="L1074" s="97"/>
      <c r="M1074" s="97"/>
    </row>
    <row r="1075" spans="10:13" ht="15">
      <c r="J1075" s="97"/>
      <c r="K1075" s="97"/>
      <c r="L1075" s="97"/>
      <c r="M1075" s="97"/>
    </row>
    <row r="1076" spans="10:13" ht="15">
      <c r="J1076" s="97"/>
      <c r="K1076" s="97"/>
      <c r="L1076" s="97"/>
      <c r="M1076" s="97"/>
    </row>
    <row r="1077" spans="10:13" ht="15">
      <c r="J1077" s="97"/>
      <c r="K1077" s="97"/>
      <c r="L1077" s="97"/>
      <c r="M1077" s="97"/>
    </row>
    <row r="1078" spans="10:13" ht="15">
      <c r="J1078" s="97"/>
      <c r="K1078" s="97"/>
      <c r="L1078" s="97"/>
      <c r="M1078" s="97"/>
    </row>
    <row r="1079" spans="10:13" ht="15">
      <c r="J1079" s="97"/>
      <c r="K1079" s="97"/>
      <c r="L1079" s="97"/>
      <c r="M1079" s="97"/>
    </row>
    <row r="1080" spans="10:13" ht="15">
      <c r="J1080" s="97"/>
      <c r="K1080" s="97"/>
      <c r="L1080" s="97"/>
      <c r="M1080" s="97"/>
    </row>
    <row r="1081" spans="10:13" ht="15">
      <c r="J1081" s="97"/>
      <c r="K1081" s="97"/>
      <c r="L1081" s="97"/>
      <c r="M1081" s="97"/>
    </row>
    <row r="1082" spans="10:13" ht="15">
      <c r="J1082" s="97"/>
      <c r="K1082" s="97"/>
      <c r="L1082" s="97"/>
      <c r="M1082" s="97"/>
    </row>
    <row r="1083" spans="10:13" ht="15">
      <c r="J1083" s="97"/>
      <c r="K1083" s="97"/>
      <c r="L1083" s="97"/>
      <c r="M1083" s="97"/>
    </row>
    <row r="1084" spans="10:13" ht="15">
      <c r="J1084" s="97"/>
      <c r="K1084" s="97"/>
      <c r="L1084" s="97"/>
      <c r="M1084" s="97"/>
    </row>
    <row r="1085" spans="10:13" ht="15">
      <c r="J1085" s="97"/>
      <c r="K1085" s="97"/>
      <c r="L1085" s="97"/>
      <c r="M1085" s="97"/>
    </row>
    <row r="1086" spans="10:13" ht="15">
      <c r="J1086" s="97"/>
      <c r="K1086" s="97"/>
      <c r="L1086" s="97"/>
      <c r="M1086" s="97"/>
    </row>
    <row r="1087" spans="10:13" ht="15">
      <c r="J1087" s="97"/>
      <c r="K1087" s="97"/>
      <c r="L1087" s="97"/>
      <c r="M1087" s="97"/>
    </row>
    <row r="1088" spans="10:13" ht="15">
      <c r="J1088" s="97"/>
      <c r="K1088" s="97"/>
      <c r="L1088" s="97"/>
      <c r="M1088" s="97"/>
    </row>
    <row r="1089" spans="10:13" ht="15">
      <c r="J1089" s="97"/>
      <c r="K1089" s="97"/>
      <c r="L1089" s="97"/>
      <c r="M1089" s="97"/>
    </row>
    <row r="1090" spans="10:13" ht="15">
      <c r="J1090" s="97"/>
      <c r="K1090" s="97"/>
      <c r="L1090" s="97"/>
      <c r="M1090" s="97"/>
    </row>
    <row r="1091" spans="10:13" ht="15">
      <c r="J1091" s="97"/>
      <c r="K1091" s="97"/>
      <c r="L1091" s="97"/>
      <c r="M1091" s="97"/>
    </row>
    <row r="1092" spans="10:13" ht="15">
      <c r="J1092" s="97"/>
      <c r="K1092" s="97"/>
      <c r="L1092" s="97"/>
      <c r="M1092" s="97"/>
    </row>
    <row r="1093" spans="10:13" ht="15">
      <c r="J1093" s="97"/>
      <c r="K1093" s="97"/>
      <c r="L1093" s="97"/>
      <c r="M1093" s="97"/>
    </row>
    <row r="1094" spans="10:13" ht="15">
      <c r="J1094" s="97"/>
      <c r="K1094" s="97"/>
      <c r="L1094" s="97"/>
      <c r="M1094" s="97"/>
    </row>
    <row r="1095" spans="10:13" ht="15">
      <c r="J1095" s="97"/>
      <c r="K1095" s="97"/>
      <c r="L1095" s="97"/>
      <c r="M1095" s="97"/>
    </row>
    <row r="1096" spans="10:13" ht="15">
      <c r="J1096" s="97"/>
      <c r="K1096" s="97"/>
      <c r="L1096" s="97"/>
      <c r="M1096" s="97"/>
    </row>
    <row r="1097" spans="10:13" ht="15">
      <c r="J1097" s="97"/>
      <c r="K1097" s="97"/>
      <c r="L1097" s="97"/>
      <c r="M1097" s="97"/>
    </row>
    <row r="1098" spans="10:13" ht="15">
      <c r="J1098" s="97"/>
      <c r="K1098" s="97"/>
      <c r="L1098" s="97"/>
      <c r="M1098" s="97"/>
    </row>
    <row r="1099" spans="10:13" ht="15">
      <c r="J1099" s="97"/>
      <c r="K1099" s="97"/>
      <c r="L1099" s="97"/>
      <c r="M1099" s="97"/>
    </row>
    <row r="1100" spans="10:13" ht="15">
      <c r="J1100" s="97"/>
      <c r="K1100" s="97"/>
      <c r="L1100" s="97"/>
      <c r="M1100" s="97"/>
    </row>
    <row r="1101" spans="10:13" ht="15">
      <c r="J1101" s="97"/>
      <c r="K1101" s="97"/>
      <c r="L1101" s="97"/>
      <c r="M1101" s="97"/>
    </row>
    <row r="1102" spans="10:13" ht="15">
      <c r="J1102" s="97"/>
      <c r="K1102" s="97"/>
      <c r="L1102" s="97"/>
      <c r="M1102" s="97"/>
    </row>
    <row r="1103" spans="10:13" ht="15">
      <c r="J1103" s="97"/>
      <c r="K1103" s="97"/>
      <c r="L1103" s="97"/>
      <c r="M1103" s="97"/>
    </row>
    <row r="1104" spans="10:13" ht="15">
      <c r="J1104" s="97"/>
      <c r="K1104" s="97"/>
      <c r="L1104" s="97"/>
      <c r="M1104" s="97"/>
    </row>
    <row r="1105" spans="10:13" ht="15">
      <c r="J1105" s="97"/>
      <c r="K1105" s="97"/>
      <c r="L1105" s="97"/>
      <c r="M1105" s="97"/>
    </row>
    <row r="1106" spans="10:13" ht="15">
      <c r="J1106" s="97"/>
      <c r="K1106" s="97"/>
      <c r="L1106" s="97"/>
      <c r="M1106" s="97"/>
    </row>
    <row r="1107" spans="10:13" ht="15">
      <c r="J1107" s="97"/>
      <c r="K1107" s="97"/>
      <c r="L1107" s="97"/>
      <c r="M1107" s="97"/>
    </row>
    <row r="1108" spans="10:13" ht="15">
      <c r="J1108" s="97"/>
      <c r="K1108" s="97"/>
      <c r="L1108" s="97"/>
      <c r="M1108" s="97"/>
    </row>
    <row r="1109" spans="10:13" ht="15">
      <c r="J1109" s="97"/>
      <c r="K1109" s="97"/>
      <c r="L1109" s="97"/>
      <c r="M1109" s="97"/>
    </row>
    <row r="1110" spans="10:13" ht="15">
      <c r="J1110" s="97"/>
      <c r="K1110" s="97"/>
      <c r="L1110" s="97"/>
      <c r="M1110" s="97"/>
    </row>
    <row r="1111" spans="10:13" ht="15">
      <c r="J1111" s="97"/>
      <c r="K1111" s="97"/>
      <c r="L1111" s="97"/>
      <c r="M1111" s="97"/>
    </row>
    <row r="1112" spans="10:13" ht="15">
      <c r="J1112" s="97"/>
      <c r="K1112" s="97"/>
      <c r="L1112" s="97"/>
      <c r="M1112" s="97"/>
    </row>
    <row r="1113" spans="10:13" ht="15">
      <c r="J1113" s="97"/>
      <c r="K1113" s="97"/>
      <c r="L1113" s="97"/>
      <c r="M1113" s="97"/>
    </row>
    <row r="1114" spans="10:13" ht="15">
      <c r="J1114" s="97"/>
      <c r="K1114" s="97"/>
      <c r="L1114" s="97"/>
      <c r="M1114" s="97"/>
    </row>
    <row r="1115" spans="10:13" ht="15">
      <c r="J1115" s="97"/>
      <c r="K1115" s="97"/>
      <c r="L1115" s="97"/>
      <c r="M1115" s="97"/>
    </row>
    <row r="1116" spans="10:13" ht="15">
      <c r="J1116" s="97"/>
      <c r="K1116" s="97"/>
      <c r="L1116" s="97"/>
      <c r="M1116" s="97"/>
    </row>
    <row r="1117" spans="10:13" ht="15">
      <c r="J1117" s="97"/>
      <c r="K1117" s="97"/>
      <c r="L1117" s="97"/>
      <c r="M1117" s="97"/>
    </row>
    <row r="1118" spans="10:13" ht="15">
      <c r="J1118" s="97"/>
      <c r="K1118" s="97"/>
      <c r="L1118" s="97"/>
      <c r="M1118" s="97"/>
    </row>
    <row r="1119" spans="10:13" ht="15">
      <c r="J1119" s="97"/>
      <c r="K1119" s="97"/>
      <c r="L1119" s="97"/>
      <c r="M1119" s="97"/>
    </row>
    <row r="1120" spans="10:13" ht="15">
      <c r="J1120" s="97"/>
      <c r="K1120" s="97"/>
      <c r="L1120" s="97"/>
      <c r="M1120" s="97"/>
    </row>
    <row r="1121" spans="10:13" ht="15">
      <c r="J1121" s="97"/>
      <c r="K1121" s="97"/>
      <c r="L1121" s="97"/>
      <c r="M1121" s="97"/>
    </row>
    <row r="1122" spans="10:13" ht="15">
      <c r="J1122" s="97"/>
      <c r="K1122" s="97"/>
      <c r="L1122" s="97"/>
      <c r="M1122" s="97"/>
    </row>
    <row r="1123" spans="10:13" ht="15">
      <c r="J1123" s="97"/>
      <c r="K1123" s="97"/>
      <c r="L1123" s="97"/>
      <c r="M1123" s="97"/>
    </row>
    <row r="1124" spans="10:13" ht="15">
      <c r="J1124" s="97"/>
      <c r="K1124" s="97"/>
      <c r="L1124" s="97"/>
      <c r="M1124" s="97"/>
    </row>
    <row r="1125" spans="10:13" ht="15">
      <c r="J1125" s="97"/>
      <c r="K1125" s="97"/>
      <c r="L1125" s="97"/>
      <c r="M1125" s="97"/>
    </row>
    <row r="1126" spans="10:13" ht="15">
      <c r="J1126" s="97"/>
      <c r="K1126" s="97"/>
      <c r="L1126" s="97"/>
      <c r="M1126" s="97"/>
    </row>
    <row r="1127" spans="10:13" ht="15">
      <c r="J1127" s="97"/>
      <c r="K1127" s="97"/>
      <c r="L1127" s="97"/>
      <c r="M1127" s="97"/>
    </row>
    <row r="1128" spans="10:13" ht="15">
      <c r="J1128" s="97"/>
      <c r="K1128" s="97"/>
      <c r="L1128" s="97"/>
      <c r="M1128" s="97"/>
    </row>
    <row r="1129" spans="10:13" ht="15">
      <c r="J1129" s="97"/>
      <c r="K1129" s="97"/>
      <c r="L1129" s="97"/>
      <c r="M1129" s="97"/>
    </row>
    <row r="1130" spans="10:13" ht="15">
      <c r="J1130" s="97"/>
      <c r="K1130" s="97"/>
      <c r="L1130" s="97"/>
      <c r="M1130" s="97"/>
    </row>
    <row r="1131" spans="10:13" ht="15">
      <c r="J1131" s="97"/>
      <c r="K1131" s="97"/>
      <c r="L1131" s="97"/>
      <c r="M1131" s="97"/>
    </row>
    <row r="1132" spans="10:13" ht="15">
      <c r="J1132" s="97"/>
      <c r="K1132" s="97"/>
      <c r="L1132" s="97"/>
      <c r="M1132" s="97"/>
    </row>
    <row r="1133" spans="10:13" ht="15">
      <c r="J1133" s="97"/>
      <c r="K1133" s="97"/>
      <c r="L1133" s="97"/>
      <c r="M1133" s="97"/>
    </row>
    <row r="1134" spans="10:13" ht="15">
      <c r="J1134" s="97"/>
      <c r="K1134" s="97"/>
      <c r="L1134" s="97"/>
      <c r="M1134" s="97"/>
    </row>
    <row r="1135" spans="10:13" ht="15">
      <c r="J1135" s="97"/>
      <c r="K1135" s="97"/>
      <c r="L1135" s="97"/>
      <c r="M1135" s="97"/>
    </row>
    <row r="1136" spans="10:13" ht="15">
      <c r="J1136" s="97"/>
      <c r="K1136" s="97"/>
      <c r="L1136" s="97"/>
      <c r="M1136" s="97"/>
    </row>
    <row r="1137" spans="10:13" ht="15">
      <c r="J1137" s="97"/>
      <c r="K1137" s="97"/>
      <c r="L1137" s="97"/>
      <c r="M1137" s="97"/>
    </row>
    <row r="1138" spans="10:13" ht="15">
      <c r="J1138" s="97"/>
      <c r="K1138" s="97"/>
      <c r="L1138" s="97"/>
      <c r="M1138" s="97"/>
    </row>
    <row r="1139" spans="10:13" ht="15">
      <c r="J1139" s="97"/>
      <c r="K1139" s="97"/>
      <c r="L1139" s="97"/>
      <c r="M1139" s="97"/>
    </row>
    <row r="1140" spans="10:13" ht="15">
      <c r="J1140" s="97"/>
      <c r="K1140" s="97"/>
      <c r="L1140" s="97"/>
      <c r="M1140" s="97"/>
    </row>
    <row r="1141" spans="10:13" ht="15">
      <c r="J1141" s="97"/>
      <c r="K1141" s="97"/>
      <c r="L1141" s="97"/>
      <c r="M1141" s="97"/>
    </row>
    <row r="1142" spans="10:13" ht="15">
      <c r="J1142" s="97"/>
      <c r="K1142" s="97"/>
      <c r="L1142" s="97"/>
      <c r="M1142" s="97"/>
    </row>
    <row r="1143" spans="10:13" ht="15">
      <c r="J1143" s="97"/>
      <c r="K1143" s="97"/>
      <c r="L1143" s="97"/>
      <c r="M1143" s="97"/>
    </row>
    <row r="1144" spans="10:13" ht="15">
      <c r="J1144" s="97"/>
      <c r="K1144" s="97"/>
      <c r="L1144" s="97"/>
      <c r="M1144" s="97"/>
    </row>
    <row r="1145" spans="10:13" ht="15">
      <c r="J1145" s="97"/>
      <c r="K1145" s="97"/>
      <c r="L1145" s="97"/>
      <c r="M1145" s="97"/>
    </row>
    <row r="1146" spans="10:13" ht="15">
      <c r="J1146" s="97"/>
      <c r="K1146" s="97"/>
      <c r="L1146" s="97"/>
      <c r="M1146" s="97"/>
    </row>
    <row r="1147" spans="10:13" ht="15">
      <c r="J1147" s="97"/>
      <c r="K1147" s="97"/>
      <c r="L1147" s="97"/>
      <c r="M1147" s="97"/>
    </row>
    <row r="1148" spans="10:13" ht="15">
      <c r="J1148" s="97"/>
      <c r="K1148" s="97"/>
      <c r="L1148" s="97"/>
      <c r="M1148" s="97"/>
    </row>
    <row r="1149" spans="10:13" ht="15">
      <c r="J1149" s="97"/>
      <c r="K1149" s="97"/>
      <c r="L1149" s="97"/>
      <c r="M1149" s="97"/>
    </row>
    <row r="1150" spans="10:13" ht="15">
      <c r="J1150" s="97"/>
      <c r="K1150" s="97"/>
      <c r="L1150" s="97"/>
      <c r="M1150" s="97"/>
    </row>
    <row r="1151" spans="10:13" ht="15">
      <c r="J1151" s="97"/>
      <c r="K1151" s="97"/>
      <c r="L1151" s="97"/>
      <c r="M1151" s="97"/>
    </row>
    <row r="1152" spans="10:13" ht="15">
      <c r="J1152" s="97"/>
      <c r="K1152" s="97"/>
      <c r="L1152" s="97"/>
      <c r="M1152" s="97"/>
    </row>
    <row r="1153" spans="10:13" ht="15">
      <c r="J1153" s="97"/>
      <c r="K1153" s="97"/>
      <c r="L1153" s="97"/>
      <c r="M1153" s="97"/>
    </row>
    <row r="1154" spans="10:13" ht="15">
      <c r="J1154" s="97"/>
      <c r="K1154" s="97"/>
      <c r="L1154" s="97"/>
      <c r="M1154" s="97"/>
    </row>
    <row r="1155" spans="10:13" ht="15">
      <c r="J1155" s="97"/>
      <c r="K1155" s="97"/>
      <c r="L1155" s="97"/>
      <c r="M1155" s="97"/>
    </row>
    <row r="1156" spans="10:13" ht="15">
      <c r="J1156" s="97"/>
      <c r="K1156" s="97"/>
      <c r="L1156" s="97"/>
      <c r="M1156" s="97"/>
    </row>
    <row r="1157" spans="10:13" ht="15">
      <c r="J1157" s="97"/>
      <c r="K1157" s="97"/>
      <c r="L1157" s="97"/>
      <c r="M1157" s="97"/>
    </row>
    <row r="1158" spans="10:13" ht="15">
      <c r="J1158" s="97"/>
      <c r="K1158" s="97"/>
      <c r="L1158" s="97"/>
      <c r="M1158" s="97"/>
    </row>
    <row r="1159" spans="10:13" ht="15">
      <c r="J1159" s="97"/>
      <c r="K1159" s="97"/>
      <c r="L1159" s="97"/>
      <c r="M1159" s="97"/>
    </row>
    <row r="1160" spans="10:13" ht="15">
      <c r="J1160" s="97"/>
      <c r="K1160" s="97"/>
      <c r="L1160" s="97"/>
      <c r="M1160" s="97"/>
    </row>
    <row r="1161" spans="10:13" ht="15">
      <c r="J1161" s="97"/>
      <c r="K1161" s="97"/>
      <c r="L1161" s="97"/>
      <c r="M1161" s="97"/>
    </row>
    <row r="1162" spans="10:13" ht="15">
      <c r="J1162" s="97"/>
      <c r="K1162" s="97"/>
      <c r="L1162" s="97"/>
      <c r="M1162" s="97"/>
    </row>
    <row r="1163" spans="10:13" ht="15">
      <c r="J1163" s="97"/>
      <c r="K1163" s="97"/>
      <c r="L1163" s="97"/>
      <c r="M1163" s="97"/>
    </row>
    <row r="1164" spans="10:13" ht="15">
      <c r="J1164" s="97"/>
      <c r="K1164" s="97"/>
      <c r="L1164" s="97"/>
      <c r="M1164" s="97"/>
    </row>
    <row r="1165" spans="10:13" ht="15">
      <c r="J1165" s="97"/>
      <c r="K1165" s="97"/>
      <c r="L1165" s="97"/>
      <c r="M1165" s="97"/>
    </row>
    <row r="1166" spans="10:13" ht="15">
      <c r="J1166" s="97"/>
      <c r="K1166" s="97"/>
      <c r="L1166" s="97"/>
      <c r="M1166" s="97"/>
    </row>
    <row r="1167" spans="10:13" ht="15">
      <c r="J1167" s="97"/>
      <c r="K1167" s="97"/>
      <c r="L1167" s="97"/>
      <c r="M1167" s="97"/>
    </row>
    <row r="1168" spans="10:13" ht="15">
      <c r="J1168" s="97"/>
      <c r="K1168" s="97"/>
      <c r="L1168" s="97"/>
      <c r="M1168" s="97"/>
    </row>
    <row r="1169" spans="10:13" ht="15">
      <c r="J1169" s="97"/>
      <c r="K1169" s="97"/>
      <c r="L1169" s="97"/>
      <c r="M1169" s="97"/>
    </row>
    <row r="1170" spans="10:13" ht="15">
      <c r="J1170" s="97"/>
      <c r="K1170" s="97"/>
      <c r="L1170" s="97"/>
      <c r="M1170" s="97"/>
    </row>
    <row r="1171" spans="10:13" ht="15">
      <c r="J1171" s="97"/>
      <c r="K1171" s="97"/>
      <c r="L1171" s="97"/>
      <c r="M1171" s="97"/>
    </row>
    <row r="1172" spans="10:13" ht="15">
      <c r="J1172" s="97"/>
      <c r="K1172" s="97"/>
      <c r="L1172" s="97"/>
      <c r="M1172" s="97"/>
    </row>
    <row r="1173" spans="10:13" ht="15">
      <c r="J1173" s="97"/>
      <c r="K1173" s="97"/>
      <c r="L1173" s="97"/>
      <c r="M1173" s="97"/>
    </row>
    <row r="1174" spans="10:13" ht="15">
      <c r="J1174" s="97"/>
      <c r="K1174" s="97"/>
      <c r="L1174" s="97"/>
      <c r="M1174" s="97"/>
    </row>
    <row r="1175" spans="10:13" ht="15">
      <c r="J1175" s="97"/>
      <c r="K1175" s="97"/>
      <c r="L1175" s="97"/>
      <c r="M1175" s="97"/>
    </row>
    <row r="1176" spans="10:13" ht="15">
      <c r="J1176" s="97"/>
      <c r="K1176" s="97"/>
      <c r="L1176" s="97"/>
      <c r="M1176" s="97"/>
    </row>
    <row r="1177" spans="10:13" ht="15">
      <c r="J1177" s="97"/>
      <c r="K1177" s="97"/>
      <c r="L1177" s="97"/>
      <c r="M1177" s="97"/>
    </row>
    <row r="1178" spans="10:13" ht="15">
      <c r="J1178" s="97"/>
      <c r="K1178" s="97"/>
      <c r="L1178" s="97"/>
      <c r="M1178" s="97"/>
    </row>
    <row r="1179" spans="10:13" ht="15">
      <c r="J1179" s="97"/>
      <c r="K1179" s="97"/>
      <c r="L1179" s="97"/>
      <c r="M1179" s="97"/>
    </row>
    <row r="1180" spans="10:13" ht="15">
      <c r="J1180" s="97"/>
      <c r="K1180" s="97"/>
      <c r="L1180" s="97"/>
      <c r="M1180" s="97"/>
    </row>
    <row r="1181" spans="10:13" ht="15">
      <c r="J1181" s="97"/>
      <c r="K1181" s="97"/>
      <c r="L1181" s="97"/>
      <c r="M1181" s="97"/>
    </row>
    <row r="1182" spans="10:13" ht="15">
      <c r="J1182" s="97"/>
      <c r="K1182" s="97"/>
      <c r="L1182" s="97"/>
      <c r="M1182" s="97"/>
    </row>
    <row r="1183" spans="10:13" ht="15">
      <c r="J1183" s="97"/>
      <c r="K1183" s="97"/>
      <c r="L1183" s="97"/>
      <c r="M1183" s="97"/>
    </row>
    <row r="1184" spans="10:13" ht="15">
      <c r="J1184" s="97"/>
      <c r="K1184" s="97"/>
      <c r="L1184" s="97"/>
      <c r="M1184" s="97"/>
    </row>
    <row r="1185" spans="10:13" ht="15">
      <c r="J1185" s="97"/>
      <c r="K1185" s="97"/>
      <c r="L1185" s="97"/>
      <c r="M1185" s="97"/>
    </row>
    <row r="1186" spans="10:13" ht="15">
      <c r="J1186" s="97"/>
      <c r="K1186" s="97"/>
      <c r="L1186" s="97"/>
      <c r="M1186" s="97"/>
    </row>
    <row r="1187" spans="10:13" ht="15">
      <c r="J1187" s="97"/>
      <c r="K1187" s="97"/>
      <c r="L1187" s="97"/>
      <c r="M1187" s="97"/>
    </row>
    <row r="1188" spans="10:13" ht="15">
      <c r="J1188" s="97"/>
      <c r="K1188" s="97"/>
      <c r="L1188" s="97"/>
      <c r="M1188" s="97"/>
    </row>
    <row r="1189" spans="10:13" ht="15">
      <c r="J1189" s="97"/>
      <c r="K1189" s="97"/>
      <c r="L1189" s="97"/>
      <c r="M1189" s="97"/>
    </row>
    <row r="1190" spans="10:13" ht="15">
      <c r="J1190" s="97"/>
      <c r="K1190" s="97"/>
      <c r="L1190" s="97"/>
      <c r="M1190" s="97"/>
    </row>
    <row r="1191" spans="10:13" ht="15">
      <c r="J1191" s="97"/>
      <c r="K1191" s="97"/>
      <c r="L1191" s="97"/>
      <c r="M1191" s="97"/>
    </row>
    <row r="1192" spans="10:13" ht="15">
      <c r="J1192" s="97"/>
      <c r="K1192" s="97"/>
      <c r="L1192" s="97"/>
      <c r="M1192" s="97"/>
    </row>
    <row r="1193" spans="10:13" ht="15">
      <c r="J1193" s="97"/>
      <c r="K1193" s="97"/>
      <c r="L1193" s="97"/>
      <c r="M1193" s="97"/>
    </row>
    <row r="1194" spans="10:13" ht="15">
      <c r="J1194" s="97"/>
      <c r="K1194" s="97"/>
      <c r="L1194" s="97"/>
      <c r="M1194" s="97"/>
    </row>
    <row r="1195" spans="10:13" ht="15">
      <c r="J1195" s="97"/>
      <c r="K1195" s="97"/>
      <c r="L1195" s="97"/>
      <c r="M1195" s="97"/>
    </row>
    <row r="1196" spans="10:13" ht="15">
      <c r="J1196" s="97"/>
      <c r="K1196" s="97"/>
      <c r="L1196" s="97"/>
      <c r="M1196" s="97"/>
    </row>
    <row r="1197" spans="10:13" ht="15">
      <c r="J1197" s="97"/>
      <c r="K1197" s="97"/>
      <c r="L1197" s="97"/>
      <c r="M1197" s="97"/>
    </row>
    <row r="1198" spans="10:13" ht="15">
      <c r="J1198" s="97"/>
      <c r="K1198" s="97"/>
      <c r="L1198" s="97"/>
      <c r="M1198" s="97"/>
    </row>
    <row r="1199" spans="10:13" ht="15">
      <c r="J1199" s="97"/>
      <c r="K1199" s="97"/>
      <c r="L1199" s="97"/>
      <c r="M1199" s="97"/>
    </row>
    <row r="1200" spans="10:13" ht="15">
      <c r="J1200" s="97"/>
      <c r="K1200" s="97"/>
      <c r="L1200" s="97"/>
      <c r="M1200" s="97"/>
    </row>
    <row r="1201" spans="10:13" ht="15">
      <c r="J1201" s="97"/>
      <c r="K1201" s="97"/>
      <c r="L1201" s="97"/>
      <c r="M1201" s="97"/>
    </row>
    <row r="1202" spans="10:13" ht="15">
      <c r="J1202" s="97"/>
      <c r="K1202" s="97"/>
      <c r="L1202" s="97"/>
      <c r="M1202" s="97"/>
    </row>
    <row r="1203" spans="10:13" ht="15">
      <c r="J1203" s="97"/>
      <c r="K1203" s="97"/>
      <c r="L1203" s="97"/>
      <c r="M1203" s="97"/>
    </row>
    <row r="1204" spans="10:13" ht="15">
      <c r="J1204" s="97"/>
      <c r="K1204" s="97"/>
      <c r="L1204" s="97"/>
      <c r="M1204" s="97"/>
    </row>
    <row r="1205" spans="10:13" ht="15">
      <c r="J1205" s="97"/>
      <c r="K1205" s="97"/>
      <c r="L1205" s="97"/>
      <c r="M1205" s="97"/>
    </row>
    <row r="1206" spans="10:13" ht="15">
      <c r="J1206" s="97"/>
      <c r="K1206" s="97"/>
      <c r="L1206" s="97"/>
      <c r="M1206" s="97"/>
    </row>
    <row r="1207" spans="10:13" ht="15">
      <c r="J1207" s="97"/>
      <c r="K1207" s="97"/>
      <c r="L1207" s="97"/>
      <c r="M1207" s="97"/>
    </row>
    <row r="1208" spans="10:13" ht="15">
      <c r="J1208" s="97"/>
      <c r="K1208" s="97"/>
      <c r="L1208" s="97"/>
      <c r="M1208" s="97"/>
    </row>
    <row r="1209" spans="10:13" ht="15">
      <c r="J1209" s="97"/>
      <c r="K1209" s="97"/>
      <c r="L1209" s="97"/>
      <c r="M1209" s="97"/>
    </row>
    <row r="1210" spans="10:13" ht="15">
      <c r="J1210" s="97"/>
      <c r="K1210" s="97"/>
      <c r="L1210" s="97"/>
      <c r="M1210" s="97"/>
    </row>
    <row r="1211" spans="10:13" ht="15">
      <c r="J1211" s="97"/>
      <c r="K1211" s="97"/>
      <c r="L1211" s="97"/>
      <c r="M1211" s="97"/>
    </row>
    <row r="1212" spans="10:13" ht="15">
      <c r="J1212" s="97"/>
      <c r="K1212" s="97"/>
      <c r="L1212" s="97"/>
      <c r="M1212" s="97"/>
    </row>
    <row r="1213" spans="10:13" ht="15">
      <c r="J1213" s="97"/>
      <c r="K1213" s="97"/>
      <c r="L1213" s="97"/>
      <c r="M1213" s="97"/>
    </row>
    <row r="1214" spans="10:13" ht="15">
      <c r="J1214" s="97"/>
      <c r="K1214" s="97"/>
      <c r="L1214" s="97"/>
      <c r="M1214" s="97"/>
    </row>
    <row r="1215" spans="10:13" ht="15">
      <c r="J1215" s="97"/>
      <c r="K1215" s="97"/>
      <c r="L1215" s="97"/>
      <c r="M1215" s="97"/>
    </row>
    <row r="1216" spans="10:13" ht="15">
      <c r="J1216" s="97"/>
      <c r="K1216" s="97"/>
      <c r="L1216" s="97"/>
      <c r="M1216" s="97"/>
    </row>
    <row r="1217" spans="10:13" ht="15">
      <c r="J1217" s="97"/>
      <c r="K1217" s="97"/>
      <c r="L1217" s="97"/>
      <c r="M1217" s="97"/>
    </row>
    <row r="1218" spans="10:13" ht="15">
      <c r="J1218" s="97"/>
      <c r="K1218" s="97"/>
      <c r="L1218" s="97"/>
      <c r="M1218" s="97"/>
    </row>
    <row r="1219" spans="10:13" ht="15">
      <c r="J1219" s="97"/>
      <c r="K1219" s="97"/>
      <c r="L1219" s="97"/>
      <c r="M1219" s="97"/>
    </row>
    <row r="1220" spans="10:13" ht="15">
      <c r="J1220" s="97"/>
      <c r="K1220" s="97"/>
      <c r="L1220" s="97"/>
      <c r="M1220" s="97"/>
    </row>
    <row r="1221" spans="10:13" ht="15">
      <c r="J1221" s="97"/>
      <c r="K1221" s="97"/>
      <c r="L1221" s="97"/>
      <c r="M1221" s="97"/>
    </row>
    <row r="1222" spans="10:13" ht="15">
      <c r="J1222" s="97"/>
      <c r="K1222" s="97"/>
      <c r="L1222" s="97"/>
      <c r="M1222" s="97"/>
    </row>
    <row r="1223" spans="10:13" ht="15">
      <c r="J1223" s="97"/>
      <c r="K1223" s="97"/>
      <c r="L1223" s="97"/>
      <c r="M1223" s="97"/>
    </row>
    <row r="1224" spans="10:13" ht="15">
      <c r="J1224" s="97"/>
      <c r="K1224" s="97"/>
      <c r="L1224" s="97"/>
      <c r="M1224" s="97"/>
    </row>
    <row r="1225" spans="10:13" ht="15">
      <c r="J1225" s="97"/>
      <c r="K1225" s="97"/>
      <c r="L1225" s="97"/>
      <c r="M1225" s="97"/>
    </row>
    <row r="1226" spans="10:13" ht="15">
      <c r="J1226" s="97"/>
      <c r="K1226" s="97"/>
      <c r="L1226" s="97"/>
      <c r="M1226" s="97"/>
    </row>
    <row r="1227" spans="10:13" ht="15">
      <c r="J1227" s="97"/>
      <c r="K1227" s="97"/>
      <c r="L1227" s="97"/>
      <c r="M1227" s="97"/>
    </row>
    <row r="1228" spans="10:13" ht="15">
      <c r="J1228" s="97"/>
      <c r="K1228" s="97"/>
      <c r="L1228" s="97"/>
      <c r="M1228" s="97"/>
    </row>
    <row r="1229" spans="10:13" ht="15">
      <c r="J1229" s="97"/>
      <c r="K1229" s="97"/>
      <c r="L1229" s="97"/>
      <c r="M1229" s="97"/>
    </row>
    <row r="1230" spans="10:13" ht="15">
      <c r="J1230" s="97"/>
      <c r="K1230" s="97"/>
      <c r="L1230" s="97"/>
      <c r="M1230" s="97"/>
    </row>
    <row r="1231" spans="10:13" ht="15">
      <c r="J1231" s="97"/>
      <c r="K1231" s="97"/>
      <c r="L1231" s="97"/>
      <c r="M1231" s="97"/>
    </row>
    <row r="1232" spans="10:13" ht="15">
      <c r="J1232" s="97"/>
      <c r="K1232" s="97"/>
      <c r="L1232" s="97"/>
      <c r="M1232" s="97"/>
    </row>
    <row r="1233" spans="10:13" ht="15">
      <c r="J1233" s="97"/>
      <c r="K1233" s="97"/>
      <c r="L1233" s="97"/>
      <c r="M1233" s="97"/>
    </row>
    <row r="1234" spans="10:13" ht="15">
      <c r="J1234" s="97"/>
      <c r="K1234" s="97"/>
      <c r="L1234" s="97"/>
      <c r="M1234" s="97"/>
    </row>
    <row r="1235" spans="10:13" ht="15">
      <c r="J1235" s="97"/>
      <c r="K1235" s="97"/>
      <c r="L1235" s="97"/>
      <c r="M1235" s="97"/>
    </row>
    <row r="1236" spans="10:13" ht="15">
      <c r="J1236" s="97"/>
      <c r="K1236" s="97"/>
      <c r="L1236" s="97"/>
      <c r="M1236" s="97"/>
    </row>
    <row r="1237" spans="10:13" ht="15">
      <c r="J1237" s="97"/>
      <c r="K1237" s="97"/>
      <c r="L1237" s="97"/>
      <c r="M1237" s="97"/>
    </row>
    <row r="1238" spans="10:13" ht="15">
      <c r="J1238" s="97"/>
      <c r="K1238" s="97"/>
      <c r="L1238" s="97"/>
      <c r="M1238" s="97"/>
    </row>
    <row r="1239" spans="10:13" ht="15">
      <c r="J1239" s="97"/>
      <c r="K1239" s="97"/>
      <c r="L1239" s="97"/>
      <c r="M1239" s="97"/>
    </row>
    <row r="1240" spans="10:13" ht="15">
      <c r="J1240" s="97"/>
      <c r="K1240" s="97"/>
      <c r="L1240" s="97"/>
      <c r="M1240" s="97"/>
    </row>
    <row r="1241" spans="10:13" ht="15">
      <c r="J1241" s="97"/>
      <c r="K1241" s="97"/>
      <c r="L1241" s="97"/>
      <c r="M1241" s="97"/>
    </row>
    <row r="1242" spans="10:13" ht="15">
      <c r="J1242" s="97"/>
      <c r="K1242" s="97"/>
      <c r="L1242" s="97"/>
      <c r="M1242" s="97"/>
    </row>
    <row r="1243" spans="10:13" ht="15">
      <c r="J1243" s="97"/>
      <c r="K1243" s="97"/>
      <c r="L1243" s="97"/>
      <c r="M1243" s="97"/>
    </row>
    <row r="1244" spans="10:13" ht="15">
      <c r="J1244" s="97"/>
      <c r="K1244" s="97"/>
      <c r="L1244" s="97"/>
      <c r="M1244" s="97"/>
    </row>
    <row r="1245" spans="10:13" ht="15">
      <c r="J1245" s="97"/>
      <c r="K1245" s="97"/>
      <c r="L1245" s="97"/>
      <c r="M1245" s="97"/>
    </row>
    <row r="1246" spans="10:13" ht="15">
      <c r="J1246" s="97"/>
      <c r="K1246" s="97"/>
      <c r="L1246" s="97"/>
      <c r="M1246" s="97"/>
    </row>
    <row r="1247" spans="10:13" ht="15">
      <c r="J1247" s="97"/>
      <c r="K1247" s="97"/>
      <c r="L1247" s="97"/>
      <c r="M1247" s="97"/>
    </row>
    <row r="1248" spans="10:13" ht="15">
      <c r="J1248" s="97"/>
      <c r="K1248" s="97"/>
      <c r="L1248" s="97"/>
      <c r="M1248" s="97"/>
    </row>
    <row r="1249" spans="10:13" ht="15">
      <c r="J1249" s="97"/>
      <c r="K1249" s="97"/>
      <c r="L1249" s="97"/>
      <c r="M1249" s="97"/>
    </row>
    <row r="1250" spans="10:13" ht="15">
      <c r="J1250" s="97"/>
      <c r="K1250" s="97"/>
      <c r="L1250" s="97"/>
      <c r="M1250" s="97"/>
    </row>
    <row r="1251" spans="10:13" ht="15">
      <c r="J1251" s="97"/>
      <c r="K1251" s="97"/>
      <c r="L1251" s="97"/>
      <c r="M1251" s="97"/>
    </row>
    <row r="1252" spans="10:13" ht="15">
      <c r="J1252" s="97"/>
      <c r="K1252" s="97"/>
      <c r="L1252" s="97"/>
      <c r="M1252" s="97"/>
    </row>
    <row r="1253" spans="10:13" ht="15">
      <c r="J1253" s="97"/>
      <c r="K1253" s="97"/>
      <c r="L1253" s="97"/>
      <c r="M1253" s="97"/>
    </row>
    <row r="1254" spans="10:13" ht="15">
      <c r="J1254" s="97"/>
      <c r="K1254" s="97"/>
      <c r="L1254" s="97"/>
      <c r="M1254" s="97"/>
    </row>
    <row r="1255" spans="10:13" ht="15">
      <c r="J1255" s="97"/>
      <c r="K1255" s="97"/>
      <c r="L1255" s="97"/>
      <c r="M1255" s="97"/>
    </row>
    <row r="1256" spans="10:13" ht="15">
      <c r="J1256" s="97"/>
      <c r="K1256" s="97"/>
      <c r="L1256" s="97"/>
      <c r="M1256" s="97"/>
    </row>
    <row r="1257" spans="10:13" ht="15">
      <c r="J1257" s="97"/>
      <c r="K1257" s="97"/>
      <c r="L1257" s="97"/>
      <c r="M1257" s="97"/>
    </row>
    <row r="1258" spans="10:13" ht="15">
      <c r="J1258" s="97"/>
      <c r="K1258" s="97"/>
      <c r="L1258" s="97"/>
      <c r="M1258" s="97"/>
    </row>
    <row r="1259" spans="10:13" ht="15">
      <c r="J1259" s="97"/>
      <c r="K1259" s="97"/>
      <c r="L1259" s="97"/>
      <c r="M1259" s="97"/>
    </row>
    <row r="1260" spans="10:13" ht="15">
      <c r="J1260" s="97"/>
      <c r="K1260" s="97"/>
      <c r="L1260" s="97"/>
      <c r="M1260" s="97"/>
    </row>
    <row r="1261" spans="10:13" ht="15">
      <c r="J1261" s="97"/>
      <c r="K1261" s="97"/>
      <c r="L1261" s="97"/>
      <c r="M1261" s="97"/>
    </row>
    <row r="1262" spans="10:13" ht="15">
      <c r="J1262" s="97"/>
      <c r="K1262" s="97"/>
      <c r="L1262" s="97"/>
      <c r="M1262" s="97"/>
    </row>
    <row r="1263" spans="10:13" ht="15">
      <c r="J1263" s="97"/>
      <c r="K1263" s="97"/>
      <c r="L1263" s="97"/>
      <c r="M1263" s="97"/>
    </row>
    <row r="1264" spans="10:13" ht="15">
      <c r="J1264" s="97"/>
      <c r="K1264" s="97"/>
      <c r="L1264" s="97"/>
      <c r="M1264" s="97"/>
    </row>
    <row r="1265" spans="10:13" ht="15">
      <c r="J1265" s="97"/>
      <c r="K1265" s="97"/>
      <c r="L1265" s="97"/>
      <c r="M1265" s="97"/>
    </row>
    <row r="1266" spans="10:13" ht="15">
      <c r="J1266" s="97"/>
      <c r="K1266" s="97"/>
      <c r="L1266" s="97"/>
      <c r="M1266" s="97"/>
    </row>
    <row r="1267" spans="10:13" ht="15">
      <c r="J1267" s="97"/>
      <c r="K1267" s="97"/>
      <c r="L1267" s="97"/>
      <c r="M1267" s="97"/>
    </row>
    <row r="1268" spans="10:13" ht="15">
      <c r="J1268" s="97"/>
      <c r="K1268" s="97"/>
      <c r="L1268" s="97"/>
      <c r="M1268" s="97"/>
    </row>
    <row r="1269" spans="10:13" ht="15">
      <c r="J1269" s="97"/>
      <c r="K1269" s="97"/>
      <c r="L1269" s="97"/>
      <c r="M1269" s="97"/>
    </row>
    <row r="1270" spans="10:13" ht="15">
      <c r="J1270" s="97"/>
      <c r="K1270" s="97"/>
      <c r="L1270" s="97"/>
      <c r="M1270" s="97"/>
    </row>
    <row r="1271" spans="10:13" ht="15">
      <c r="J1271" s="97"/>
      <c r="K1271" s="97"/>
      <c r="L1271" s="97"/>
      <c r="M1271" s="97"/>
    </row>
    <row r="1272" spans="10:13" ht="15">
      <c r="J1272" s="97"/>
      <c r="K1272" s="97"/>
      <c r="L1272" s="97"/>
      <c r="M1272" s="97"/>
    </row>
    <row r="1273" spans="10:13" ht="15">
      <c r="J1273" s="97"/>
      <c r="K1273" s="97"/>
      <c r="L1273" s="97"/>
      <c r="M1273" s="97"/>
    </row>
    <row r="1274" spans="10:13" ht="15">
      <c r="J1274" s="97"/>
      <c r="K1274" s="97"/>
      <c r="L1274" s="97"/>
      <c r="M1274" s="97"/>
    </row>
    <row r="1275" spans="10:13" ht="15">
      <c r="J1275" s="97"/>
      <c r="K1275" s="97"/>
      <c r="L1275" s="97"/>
      <c r="M1275" s="97"/>
    </row>
    <row r="1276" spans="10:13" ht="15">
      <c r="J1276" s="97"/>
      <c r="K1276" s="97"/>
      <c r="L1276" s="97"/>
      <c r="M1276" s="97"/>
    </row>
    <row r="1277" spans="10:13" ht="15">
      <c r="J1277" s="97"/>
      <c r="K1277" s="97"/>
      <c r="L1277" s="97"/>
      <c r="M1277" s="97"/>
    </row>
    <row r="1278" spans="10:13" ht="15">
      <c r="J1278" s="97"/>
      <c r="K1278" s="97"/>
      <c r="L1278" s="97"/>
      <c r="M1278" s="97"/>
    </row>
    <row r="1279" spans="10:13" ht="15">
      <c r="J1279" s="97"/>
      <c r="K1279" s="97"/>
      <c r="L1279" s="97"/>
      <c r="M1279" s="97"/>
    </row>
    <row r="1280" spans="10:13" ht="15">
      <c r="J1280" s="97"/>
      <c r="K1280" s="97"/>
      <c r="L1280" s="97"/>
      <c r="M1280" s="97"/>
    </row>
    <row r="1281" spans="10:13" ht="15">
      <c r="J1281" s="97"/>
      <c r="K1281" s="97"/>
      <c r="L1281" s="97"/>
      <c r="M1281" s="97"/>
    </row>
    <row r="1282" spans="10:13" ht="15">
      <c r="J1282" s="97"/>
      <c r="K1282" s="97"/>
      <c r="L1282" s="97"/>
      <c r="M1282" s="97"/>
    </row>
    <row r="1283" spans="10:13" ht="15">
      <c r="J1283" s="97"/>
      <c r="K1283" s="97"/>
      <c r="L1283" s="97"/>
      <c r="M1283" s="97"/>
    </row>
    <row r="1284" spans="10:13" ht="15">
      <c r="J1284" s="97"/>
      <c r="K1284" s="97"/>
      <c r="L1284" s="97"/>
      <c r="M1284" s="97"/>
    </row>
    <row r="1285" spans="10:13" ht="15">
      <c r="J1285" s="97"/>
      <c r="K1285" s="97"/>
      <c r="L1285" s="97"/>
      <c r="M1285" s="97"/>
    </row>
    <row r="1286" spans="10:13" ht="15">
      <c r="J1286" s="97"/>
      <c r="K1286" s="97"/>
      <c r="L1286" s="97"/>
      <c r="M1286" s="97"/>
    </row>
    <row r="1287" spans="10:13" ht="15">
      <c r="J1287" s="97"/>
      <c r="K1287" s="97"/>
      <c r="L1287" s="97"/>
      <c r="M1287" s="97"/>
    </row>
    <row r="1288" spans="10:13" ht="15">
      <c r="J1288" s="97"/>
      <c r="K1288" s="97"/>
      <c r="L1288" s="97"/>
      <c r="M1288" s="97"/>
    </row>
    <row r="1289" spans="10:13" ht="15">
      <c r="J1289" s="97"/>
      <c r="K1289" s="97"/>
      <c r="L1289" s="97"/>
      <c r="M1289" s="97"/>
    </row>
    <row r="1290" spans="10:13" ht="15">
      <c r="J1290" s="97"/>
      <c r="K1290" s="97"/>
      <c r="L1290" s="97"/>
      <c r="M1290" s="97"/>
    </row>
    <row r="1291" spans="10:13" ht="15">
      <c r="J1291" s="97"/>
      <c r="K1291" s="97"/>
      <c r="L1291" s="97"/>
      <c r="M1291" s="97"/>
    </row>
    <row r="1292" spans="10:13" ht="15">
      <c r="J1292" s="97"/>
      <c r="K1292" s="97"/>
      <c r="L1292" s="97"/>
      <c r="M1292" s="97"/>
    </row>
    <row r="1293" spans="10:13" ht="15">
      <c r="J1293" s="97"/>
      <c r="K1293" s="97"/>
      <c r="L1293" s="97"/>
      <c r="M1293" s="97"/>
    </row>
    <row r="1294" spans="10:13" ht="15">
      <c r="J1294" s="97"/>
      <c r="K1294" s="97"/>
      <c r="L1294" s="97"/>
      <c r="M1294" s="97"/>
    </row>
    <row r="1295" spans="10:13" ht="15">
      <c r="J1295" s="97"/>
      <c r="K1295" s="97"/>
      <c r="L1295" s="97"/>
      <c r="M1295" s="97"/>
    </row>
    <row r="1296" spans="10:13" ht="15">
      <c r="J1296" s="97"/>
      <c r="K1296" s="97"/>
      <c r="L1296" s="97"/>
      <c r="M1296" s="97"/>
    </row>
    <row r="1297" spans="10:13" ht="15">
      <c r="J1297" s="97"/>
      <c r="K1297" s="97"/>
      <c r="L1297" s="97"/>
      <c r="M1297" s="97"/>
    </row>
    <row r="1298" spans="10:13" ht="15">
      <c r="J1298" s="97"/>
      <c r="K1298" s="97"/>
      <c r="L1298" s="97"/>
      <c r="M1298" s="97"/>
    </row>
    <row r="1299" spans="10:13" ht="15">
      <c r="J1299" s="97"/>
      <c r="K1299" s="97"/>
      <c r="L1299" s="97"/>
      <c r="M1299" s="97"/>
    </row>
    <row r="1300" spans="10:13" ht="15">
      <c r="J1300" s="97"/>
      <c r="K1300" s="97"/>
      <c r="L1300" s="97"/>
      <c r="M1300" s="97"/>
    </row>
    <row r="1301" spans="10:13" ht="15">
      <c r="J1301" s="97"/>
      <c r="K1301" s="97"/>
      <c r="L1301" s="97"/>
      <c r="M1301" s="97"/>
    </row>
    <row r="1302" spans="10:13" ht="15">
      <c r="J1302" s="97"/>
      <c r="K1302" s="97"/>
      <c r="L1302" s="97"/>
      <c r="M1302" s="97"/>
    </row>
    <row r="1303" spans="10:13" ht="15">
      <c r="J1303" s="97"/>
      <c r="K1303" s="97"/>
      <c r="L1303" s="97"/>
      <c r="M1303" s="97"/>
    </row>
    <row r="1304" spans="10:13" ht="15">
      <c r="J1304" s="97"/>
      <c r="K1304" s="97"/>
      <c r="L1304" s="97"/>
      <c r="M1304" s="97"/>
    </row>
    <row r="1305" spans="10:13" ht="15">
      <c r="J1305" s="97"/>
      <c r="K1305" s="97"/>
      <c r="L1305" s="97"/>
      <c r="M1305" s="97"/>
    </row>
    <row r="1306" spans="10:13" ht="15">
      <c r="J1306" s="97"/>
      <c r="K1306" s="97"/>
      <c r="L1306" s="97"/>
      <c r="M1306" s="97"/>
    </row>
    <row r="1307" spans="10:13" ht="15">
      <c r="J1307" s="97"/>
      <c r="K1307" s="97"/>
      <c r="L1307" s="97"/>
      <c r="M1307" s="97"/>
    </row>
    <row r="1308" spans="10:13" ht="15">
      <c r="J1308" s="97"/>
      <c r="K1308" s="97"/>
      <c r="L1308" s="97"/>
      <c r="M1308" s="97"/>
    </row>
    <row r="1309" spans="10:13" ht="15">
      <c r="J1309" s="97"/>
      <c r="K1309" s="97"/>
      <c r="L1309" s="97"/>
      <c r="M1309" s="97"/>
    </row>
    <row r="1310" spans="10:13" ht="15">
      <c r="J1310" s="97"/>
      <c r="K1310" s="97"/>
      <c r="L1310" s="97"/>
      <c r="M1310" s="97"/>
    </row>
    <row r="1311" spans="10:13" ht="15">
      <c r="J1311" s="97"/>
      <c r="K1311" s="97"/>
      <c r="L1311" s="97"/>
      <c r="M1311" s="97"/>
    </row>
    <row r="1312" spans="10:13" ht="15">
      <c r="J1312" s="97"/>
      <c r="K1312" s="97"/>
      <c r="L1312" s="97"/>
      <c r="M1312" s="97"/>
    </row>
    <row r="1313" spans="10:13" ht="15">
      <c r="J1313" s="97"/>
      <c r="K1313" s="97"/>
      <c r="L1313" s="97"/>
      <c r="M1313" s="97"/>
    </row>
    <row r="1314" spans="10:13" ht="15">
      <c r="J1314" s="97"/>
      <c r="K1314" s="97"/>
      <c r="L1314" s="97"/>
      <c r="M1314" s="97"/>
    </row>
    <row r="1315" spans="10:13" ht="15">
      <c r="J1315" s="97"/>
      <c r="K1315" s="97"/>
      <c r="L1315" s="97"/>
      <c r="M1315" s="97"/>
    </row>
    <row r="1316" spans="10:13" ht="15">
      <c r="J1316" s="97"/>
      <c r="K1316" s="97"/>
      <c r="L1316" s="97"/>
      <c r="M1316" s="97"/>
    </row>
    <row r="1317" spans="10:13" ht="15">
      <c r="J1317" s="97"/>
      <c r="K1317" s="97"/>
      <c r="L1317" s="97"/>
      <c r="M1317" s="97"/>
    </row>
    <row r="1318" spans="10:13" ht="15">
      <c r="J1318" s="97"/>
      <c r="K1318" s="97"/>
      <c r="L1318" s="97"/>
      <c r="M1318" s="97"/>
    </row>
    <row r="1319" spans="10:13" ht="15">
      <c r="J1319" s="97"/>
      <c r="K1319" s="97"/>
      <c r="L1319" s="97"/>
      <c r="M1319" s="97"/>
    </row>
    <row r="1320" spans="10:13" ht="15">
      <c r="J1320" s="97"/>
      <c r="K1320" s="97"/>
      <c r="L1320" s="97"/>
      <c r="M1320" s="97"/>
    </row>
    <row r="1321" spans="10:13" ht="15">
      <c r="J1321" s="97"/>
      <c r="K1321" s="97"/>
      <c r="L1321" s="97"/>
      <c r="M1321" s="97"/>
    </row>
    <row r="1322" spans="10:13" ht="15">
      <c r="J1322" s="97"/>
      <c r="K1322" s="97"/>
      <c r="L1322" s="97"/>
      <c r="M1322" s="97"/>
    </row>
    <row r="1323" spans="10:13" ht="15">
      <c r="J1323" s="97"/>
      <c r="K1323" s="97"/>
      <c r="L1323" s="97"/>
      <c r="M1323" s="97"/>
    </row>
    <row r="1324" spans="10:13" ht="15">
      <c r="J1324" s="97"/>
      <c r="K1324" s="97"/>
      <c r="L1324" s="97"/>
      <c r="M1324" s="97"/>
    </row>
    <row r="1325" spans="10:13" ht="15">
      <c r="J1325" s="97"/>
      <c r="K1325" s="97"/>
      <c r="L1325" s="97"/>
      <c r="M1325" s="97"/>
    </row>
    <row r="1326" spans="10:13" ht="15">
      <c r="J1326" s="97"/>
      <c r="K1326" s="97"/>
      <c r="L1326" s="97"/>
      <c r="M1326" s="97"/>
    </row>
    <row r="1327" spans="10:13" ht="15">
      <c r="J1327" s="97"/>
      <c r="K1327" s="97"/>
      <c r="L1327" s="97"/>
      <c r="M1327" s="97"/>
    </row>
    <row r="1328" spans="10:13" ht="15">
      <c r="J1328" s="97"/>
      <c r="K1328" s="97"/>
      <c r="L1328" s="97"/>
      <c r="M1328" s="97"/>
    </row>
    <row r="1329" spans="10:13" ht="15">
      <c r="J1329" s="97"/>
      <c r="K1329" s="97"/>
      <c r="L1329" s="97"/>
      <c r="M1329" s="97"/>
    </row>
    <row r="1330" spans="10:13" ht="15">
      <c r="J1330" s="97"/>
      <c r="K1330" s="97"/>
      <c r="L1330" s="97"/>
      <c r="M1330" s="97"/>
    </row>
    <row r="1331" spans="10:13" ht="15">
      <c r="J1331" s="97"/>
      <c r="K1331" s="97"/>
      <c r="L1331" s="97"/>
      <c r="M1331" s="97"/>
    </row>
    <row r="1332" spans="10:13" ht="15">
      <c r="J1332" s="97"/>
      <c r="K1332" s="97"/>
      <c r="L1332" s="97"/>
      <c r="M1332" s="97"/>
    </row>
    <row r="1333" spans="10:13" ht="15">
      <c r="J1333" s="97"/>
      <c r="K1333" s="97"/>
      <c r="L1333" s="97"/>
      <c r="M1333" s="97"/>
    </row>
    <row r="1334" spans="10:13" ht="15">
      <c r="J1334" s="97"/>
      <c r="K1334" s="97"/>
      <c r="L1334" s="97"/>
      <c r="M1334" s="97"/>
    </row>
    <row r="1335" spans="10:13" ht="15">
      <c r="J1335" s="97"/>
      <c r="K1335" s="97"/>
      <c r="L1335" s="97"/>
      <c r="M1335" s="97"/>
    </row>
    <row r="1336" spans="10:13" ht="15">
      <c r="J1336" s="97"/>
      <c r="K1336" s="97"/>
      <c r="L1336" s="97"/>
      <c r="M1336" s="97"/>
    </row>
    <row r="1337" spans="10:13" ht="15">
      <c r="J1337" s="97"/>
      <c r="K1337" s="97"/>
      <c r="L1337" s="97"/>
      <c r="M1337" s="97"/>
    </row>
    <row r="1338" spans="10:13" ht="15">
      <c r="J1338" s="97"/>
      <c r="K1338" s="97"/>
      <c r="L1338" s="97"/>
      <c r="M1338" s="97"/>
    </row>
    <row r="1339" spans="10:13" ht="15">
      <c r="J1339" s="97"/>
      <c r="K1339" s="97"/>
      <c r="L1339" s="97"/>
      <c r="M1339" s="97"/>
    </row>
    <row r="1340" spans="10:13" ht="15">
      <c r="J1340" s="97"/>
      <c r="K1340" s="97"/>
      <c r="L1340" s="97"/>
      <c r="M1340" s="97"/>
    </row>
    <row r="1341" spans="10:13" ht="15">
      <c r="J1341" s="97"/>
      <c r="K1341" s="97"/>
      <c r="L1341" s="97"/>
      <c r="M1341" s="97"/>
    </row>
    <row r="1342" spans="10:13" ht="15">
      <c r="J1342" s="97"/>
      <c r="K1342" s="97"/>
      <c r="L1342" s="97"/>
      <c r="M1342" s="97"/>
    </row>
    <row r="1343" spans="10:13" ht="15">
      <c r="J1343" s="97"/>
      <c r="K1343" s="97"/>
      <c r="L1343" s="97"/>
      <c r="M1343" s="97"/>
    </row>
    <row r="1344" spans="10:13" ht="15">
      <c r="J1344" s="97"/>
      <c r="K1344" s="97"/>
      <c r="L1344" s="97"/>
      <c r="M1344" s="97"/>
    </row>
    <row r="1345" spans="10:13" ht="15">
      <c r="J1345" s="97"/>
      <c r="K1345" s="97"/>
      <c r="L1345" s="97"/>
      <c r="M1345" s="97"/>
    </row>
    <row r="1346" spans="10:13" ht="15">
      <c r="J1346" s="97"/>
      <c r="K1346" s="97"/>
      <c r="L1346" s="97"/>
      <c r="M1346" s="97"/>
    </row>
    <row r="1347" spans="10:13" ht="15">
      <c r="J1347" s="97"/>
      <c r="K1347" s="97"/>
      <c r="L1347" s="97"/>
      <c r="M1347" s="97"/>
    </row>
    <row r="1348" spans="10:13" ht="15">
      <c r="J1348" s="97"/>
      <c r="K1348" s="97"/>
      <c r="L1348" s="97"/>
      <c r="M1348" s="97"/>
    </row>
    <row r="1349" spans="10:13" ht="15">
      <c r="J1349" s="97"/>
      <c r="K1349" s="97"/>
      <c r="L1349" s="97"/>
      <c r="M1349" s="97"/>
    </row>
    <row r="1350" spans="10:13" ht="15">
      <c r="J1350" s="97"/>
      <c r="K1350" s="97"/>
      <c r="L1350" s="97"/>
      <c r="M1350" s="97"/>
    </row>
    <row r="1351" spans="10:13" ht="15">
      <c r="J1351" s="97"/>
      <c r="K1351" s="97"/>
      <c r="L1351" s="97"/>
      <c r="M1351" s="97"/>
    </row>
    <row r="1352" spans="10:13" ht="15">
      <c r="J1352" s="97"/>
      <c r="K1352" s="97"/>
      <c r="L1352" s="97"/>
      <c r="M1352" s="97"/>
    </row>
    <row r="1353" spans="10:13" ht="15">
      <c r="J1353" s="97"/>
      <c r="K1353" s="97"/>
      <c r="L1353" s="97"/>
      <c r="M1353" s="97"/>
    </row>
    <row r="1354" spans="10:13" ht="15">
      <c r="J1354" s="97"/>
      <c r="K1354" s="97"/>
      <c r="L1354" s="97"/>
      <c r="M1354" s="97"/>
    </row>
    <row r="1355" spans="10:13" ht="15">
      <c r="J1355" s="97"/>
      <c r="K1355" s="97"/>
      <c r="L1355" s="97"/>
      <c r="M1355" s="97"/>
    </row>
    <row r="1356" spans="10:13" ht="15">
      <c r="J1356" s="97"/>
      <c r="K1356" s="97"/>
      <c r="L1356" s="97"/>
      <c r="M1356" s="97"/>
    </row>
    <row r="1357" spans="10:13" ht="15">
      <c r="J1357" s="97"/>
      <c r="K1357" s="97"/>
      <c r="L1357" s="97"/>
      <c r="M1357" s="97"/>
    </row>
    <row r="1358" spans="10:13" ht="15">
      <c r="J1358" s="97"/>
      <c r="K1358" s="97"/>
      <c r="L1358" s="97"/>
      <c r="M1358" s="97"/>
    </row>
    <row r="1359" spans="10:13" ht="15">
      <c r="J1359" s="97"/>
      <c r="K1359" s="97"/>
      <c r="L1359" s="97"/>
      <c r="M1359" s="97"/>
    </row>
    <row r="1360" spans="10:13" ht="15">
      <c r="J1360" s="97"/>
      <c r="K1360" s="97"/>
      <c r="L1360" s="97"/>
      <c r="M1360" s="97"/>
    </row>
    <row r="1361" spans="10:13" ht="15">
      <c r="J1361" s="97"/>
      <c r="K1361" s="97"/>
      <c r="L1361" s="97"/>
      <c r="M1361" s="97"/>
    </row>
    <row r="1362" spans="10:13" ht="15">
      <c r="J1362" s="97"/>
      <c r="K1362" s="97"/>
      <c r="L1362" s="97"/>
      <c r="M1362" s="97"/>
    </row>
    <row r="1363" spans="10:13" ht="15">
      <c r="J1363" s="97"/>
      <c r="K1363" s="97"/>
      <c r="L1363" s="97"/>
      <c r="M1363" s="97"/>
    </row>
    <row r="1364" spans="10:13" ht="15">
      <c r="J1364" s="97"/>
      <c r="K1364" s="97"/>
      <c r="L1364" s="97"/>
      <c r="M1364" s="97"/>
    </row>
    <row r="1365" spans="10:13" ht="15">
      <c r="J1365" s="97"/>
      <c r="K1365" s="97"/>
      <c r="L1365" s="97"/>
      <c r="M1365" s="97"/>
    </row>
    <row r="1366" spans="10:13" ht="15">
      <c r="J1366" s="97"/>
      <c r="K1366" s="97"/>
      <c r="L1366" s="97"/>
      <c r="M1366" s="97"/>
    </row>
    <row r="1367" spans="10:13" ht="15">
      <c r="J1367" s="97"/>
      <c r="K1367" s="97"/>
      <c r="L1367" s="97"/>
      <c r="M1367" s="97"/>
    </row>
    <row r="1368" spans="10:13" ht="15">
      <c r="J1368" s="97"/>
      <c r="K1368" s="97"/>
      <c r="L1368" s="97"/>
      <c r="M1368" s="97"/>
    </row>
    <row r="1369" spans="10:13" ht="15">
      <c r="J1369" s="97"/>
      <c r="K1369" s="97"/>
      <c r="L1369" s="97"/>
      <c r="M1369" s="97"/>
    </row>
    <row r="1370" spans="10:13" ht="15">
      <c r="J1370" s="97"/>
      <c r="K1370" s="97"/>
      <c r="L1370" s="97"/>
      <c r="M1370" s="97"/>
    </row>
    <row r="1371" spans="10:13" ht="15">
      <c r="J1371" s="97"/>
      <c r="K1371" s="97"/>
      <c r="L1371" s="97"/>
      <c r="M1371" s="97"/>
    </row>
    <row r="1372" spans="10:13" ht="15">
      <c r="J1372" s="97"/>
      <c r="K1372" s="97"/>
      <c r="L1372" s="97"/>
      <c r="M1372" s="97"/>
    </row>
    <row r="1373" spans="10:13" ht="15">
      <c r="J1373" s="97"/>
      <c r="K1373" s="97"/>
      <c r="L1373" s="97"/>
      <c r="M1373" s="97"/>
    </row>
    <row r="1374" spans="10:13" ht="15">
      <c r="J1374" s="97"/>
      <c r="K1374" s="97"/>
      <c r="L1374" s="97"/>
      <c r="M1374" s="97"/>
    </row>
    <row r="1375" spans="10:13" ht="15">
      <c r="J1375" s="97"/>
      <c r="K1375" s="97"/>
      <c r="L1375" s="97"/>
      <c r="M1375" s="97"/>
    </row>
    <row r="1376" spans="10:13" ht="15">
      <c r="J1376" s="97"/>
      <c r="K1376" s="97"/>
      <c r="L1376" s="97"/>
      <c r="M1376" s="97"/>
    </row>
    <row r="1377" spans="10:13" ht="15">
      <c r="J1377" s="97"/>
      <c r="K1377" s="97"/>
      <c r="L1377" s="97"/>
      <c r="M1377" s="97"/>
    </row>
    <row r="1378" spans="10:13" ht="15">
      <c r="J1378" s="97"/>
      <c r="K1378" s="97"/>
      <c r="L1378" s="97"/>
      <c r="M1378" s="97"/>
    </row>
    <row r="1379" spans="10:13" ht="15">
      <c r="J1379" s="97"/>
      <c r="K1379" s="97"/>
      <c r="L1379" s="97"/>
      <c r="M1379" s="97"/>
    </row>
    <row r="1380" spans="10:13" ht="15">
      <c r="J1380" s="97"/>
      <c r="K1380" s="97"/>
      <c r="L1380" s="97"/>
      <c r="M1380" s="97"/>
    </row>
    <row r="1381" spans="10:13" ht="15">
      <c r="J1381" s="97"/>
      <c r="K1381" s="97"/>
      <c r="L1381" s="97"/>
      <c r="M1381" s="97"/>
    </row>
    <row r="1382" spans="10:13" ht="15">
      <c r="J1382" s="97"/>
      <c r="K1382" s="97"/>
      <c r="L1382" s="97"/>
      <c r="M1382" s="97"/>
    </row>
    <row r="1383" spans="10:13" ht="15">
      <c r="J1383" s="97"/>
      <c r="K1383" s="97"/>
      <c r="L1383" s="97"/>
      <c r="M1383" s="97"/>
    </row>
    <row r="1384" spans="10:13" ht="15">
      <c r="J1384" s="97"/>
      <c r="K1384" s="97"/>
      <c r="L1384" s="97"/>
      <c r="M1384" s="97"/>
    </row>
    <row r="1385" spans="10:13" ht="15">
      <c r="J1385" s="97"/>
      <c r="K1385" s="97"/>
      <c r="L1385" s="97"/>
      <c r="M1385" s="97"/>
    </row>
    <row r="1386" spans="10:13" ht="15">
      <c r="J1386" s="97"/>
      <c r="K1386" s="97"/>
      <c r="L1386" s="97"/>
      <c r="M1386" s="97"/>
    </row>
    <row r="1387" spans="10:13" ht="15">
      <c r="J1387" s="97"/>
      <c r="K1387" s="97"/>
      <c r="L1387" s="97"/>
      <c r="M1387" s="97"/>
    </row>
    <row r="1388" spans="10:13" ht="15">
      <c r="J1388" s="97"/>
      <c r="K1388" s="97"/>
      <c r="L1388" s="97"/>
      <c r="M1388" s="97"/>
    </row>
    <row r="1389" spans="10:13" ht="15">
      <c r="J1389" s="97"/>
      <c r="K1389" s="97"/>
      <c r="L1389" s="97"/>
      <c r="M1389" s="97"/>
    </row>
    <row r="1390" spans="10:13" ht="15">
      <c r="J1390" s="97"/>
      <c r="K1390" s="97"/>
      <c r="L1390" s="97"/>
      <c r="M1390" s="97"/>
    </row>
    <row r="1391" spans="10:13" ht="15">
      <c r="J1391" s="97"/>
      <c r="K1391" s="97"/>
      <c r="L1391" s="97"/>
      <c r="M1391" s="97"/>
    </row>
    <row r="1392" spans="10:13" ht="15">
      <c r="J1392" s="97"/>
      <c r="K1392" s="97"/>
      <c r="L1392" s="97"/>
      <c r="M1392" s="97"/>
    </row>
    <row r="1393" spans="10:13" ht="15">
      <c r="J1393" s="97"/>
      <c r="K1393" s="97"/>
      <c r="L1393" s="97"/>
      <c r="M1393" s="97"/>
    </row>
    <row r="1394" spans="10:13" ht="15">
      <c r="J1394" s="97"/>
      <c r="K1394" s="97"/>
      <c r="L1394" s="97"/>
      <c r="M1394" s="97"/>
    </row>
    <row r="1395" spans="10:13" ht="15">
      <c r="J1395" s="97"/>
      <c r="K1395" s="97"/>
      <c r="L1395" s="97"/>
      <c r="M1395" s="97"/>
    </row>
    <row r="1396" spans="10:13" ht="15">
      <c r="J1396" s="97"/>
      <c r="K1396" s="97"/>
      <c r="L1396" s="97"/>
      <c r="M1396" s="97"/>
    </row>
    <row r="1397" spans="10:13" ht="15">
      <c r="J1397" s="97"/>
      <c r="K1397" s="97"/>
      <c r="L1397" s="97"/>
      <c r="M1397" s="97"/>
    </row>
    <row r="1398" spans="10:13" ht="15">
      <c r="J1398" s="97"/>
      <c r="K1398" s="97"/>
      <c r="L1398" s="97"/>
      <c r="M1398" s="97"/>
    </row>
    <row r="1399" spans="10:13" ht="15">
      <c r="J1399" s="97"/>
      <c r="K1399" s="97"/>
      <c r="L1399" s="97"/>
      <c r="M1399" s="97"/>
    </row>
    <row r="1400" spans="10:13" ht="15">
      <c r="J1400" s="97"/>
      <c r="K1400" s="97"/>
      <c r="L1400" s="97"/>
      <c r="M1400" s="97"/>
    </row>
    <row r="1401" spans="10:13" ht="15">
      <c r="J1401" s="97"/>
      <c r="K1401" s="97"/>
      <c r="L1401" s="97"/>
      <c r="M1401" s="97"/>
    </row>
    <row r="1402" spans="10:13" ht="15">
      <c r="J1402" s="97"/>
      <c r="K1402" s="97"/>
      <c r="L1402" s="97"/>
      <c r="M1402" s="97"/>
    </row>
    <row r="1403" spans="10:13" ht="15">
      <c r="J1403" s="97"/>
      <c r="K1403" s="97"/>
      <c r="L1403" s="97"/>
      <c r="M1403" s="97"/>
    </row>
    <row r="1404" spans="10:13" ht="15">
      <c r="J1404" s="97"/>
      <c r="K1404" s="97"/>
      <c r="L1404" s="97"/>
      <c r="M1404" s="97"/>
    </row>
    <row r="1405" spans="10:13" ht="15">
      <c r="J1405" s="97"/>
      <c r="K1405" s="97"/>
      <c r="L1405" s="97"/>
      <c r="M1405" s="97"/>
    </row>
    <row r="1406" spans="10:13" ht="15">
      <c r="J1406" s="97"/>
      <c r="K1406" s="97"/>
      <c r="L1406" s="97"/>
      <c r="M1406" s="97"/>
    </row>
    <row r="1407" spans="10:13" ht="15">
      <c r="J1407" s="97"/>
      <c r="K1407" s="97"/>
      <c r="L1407" s="97"/>
      <c r="M1407" s="97"/>
    </row>
    <row r="1408" spans="10:13" ht="15">
      <c r="J1408" s="97"/>
      <c r="K1408" s="97"/>
      <c r="L1408" s="97"/>
      <c r="M1408" s="97"/>
    </row>
    <row r="1409" spans="10:13" ht="15">
      <c r="J1409" s="97"/>
      <c r="K1409" s="97"/>
      <c r="L1409" s="97"/>
      <c r="M1409" s="97"/>
    </row>
    <row r="1410" spans="10:13" ht="15">
      <c r="J1410" s="97"/>
      <c r="K1410" s="97"/>
      <c r="L1410" s="97"/>
      <c r="M1410" s="97"/>
    </row>
    <row r="1411" spans="10:13" ht="15">
      <c r="J1411" s="97"/>
      <c r="K1411" s="97"/>
      <c r="L1411" s="97"/>
      <c r="M1411" s="97"/>
    </row>
    <row r="1412" spans="10:13" ht="15">
      <c r="J1412" s="97"/>
      <c r="K1412" s="97"/>
      <c r="L1412" s="97"/>
      <c r="M1412" s="97"/>
    </row>
    <row r="1413" spans="10:13" ht="15">
      <c r="J1413" s="97"/>
      <c r="K1413" s="97"/>
      <c r="L1413" s="97"/>
      <c r="M1413" s="97"/>
    </row>
    <row r="1414" spans="10:13" ht="15">
      <c r="J1414" s="97"/>
      <c r="K1414" s="97"/>
      <c r="L1414" s="97"/>
      <c r="M1414" s="97"/>
    </row>
    <row r="1415" spans="10:13" ht="15">
      <c r="J1415" s="97"/>
      <c r="K1415" s="97"/>
      <c r="L1415" s="97"/>
      <c r="M1415" s="97"/>
    </row>
    <row r="1416" spans="10:13" ht="15">
      <c r="J1416" s="97"/>
      <c r="K1416" s="97"/>
      <c r="L1416" s="97"/>
      <c r="M1416" s="97"/>
    </row>
    <row r="1417" spans="10:13" ht="15">
      <c r="J1417" s="97"/>
      <c r="K1417" s="97"/>
      <c r="L1417" s="97"/>
      <c r="M1417" s="97"/>
    </row>
    <row r="1418" spans="10:13" ht="15">
      <c r="J1418" s="97"/>
      <c r="K1418" s="97"/>
      <c r="L1418" s="97"/>
      <c r="M1418" s="97"/>
    </row>
    <row r="1419" spans="10:13" ht="15">
      <c r="J1419" s="97"/>
      <c r="K1419" s="97"/>
      <c r="L1419" s="97"/>
      <c r="M1419" s="97"/>
    </row>
    <row r="1420" spans="10:13" ht="15">
      <c r="J1420" s="97"/>
      <c r="K1420" s="97"/>
      <c r="L1420" s="97"/>
      <c r="M1420" s="97"/>
    </row>
    <row r="1421" spans="10:13" ht="15">
      <c r="J1421" s="97"/>
      <c r="K1421" s="97"/>
      <c r="L1421" s="97"/>
      <c r="M1421" s="97"/>
    </row>
    <row r="1422" spans="10:13" ht="15">
      <c r="J1422" s="97"/>
      <c r="K1422" s="97"/>
      <c r="L1422" s="97"/>
      <c r="M1422" s="97"/>
    </row>
    <row r="1423" spans="10:13" ht="15">
      <c r="J1423" s="97"/>
      <c r="K1423" s="97"/>
      <c r="L1423" s="97"/>
      <c r="M1423" s="97"/>
    </row>
    <row r="1424" spans="10:13" ht="15">
      <c r="J1424" s="97"/>
      <c r="K1424" s="97"/>
      <c r="L1424" s="97"/>
      <c r="M1424" s="97"/>
    </row>
    <row r="1425" spans="10:13" ht="15">
      <c r="J1425" s="97"/>
      <c r="K1425" s="97"/>
      <c r="L1425" s="97"/>
      <c r="M1425" s="97"/>
    </row>
    <row r="1426" spans="10:13" ht="15">
      <c r="J1426" s="97"/>
      <c r="K1426" s="97"/>
      <c r="L1426" s="97"/>
      <c r="M1426" s="97"/>
    </row>
    <row r="1427" spans="10:13" ht="15">
      <c r="J1427" s="97"/>
      <c r="K1427" s="97"/>
      <c r="L1427" s="97"/>
      <c r="M1427" s="97"/>
    </row>
    <row r="1428" spans="10:13" ht="15">
      <c r="J1428" s="97"/>
      <c r="K1428" s="97"/>
      <c r="L1428" s="97"/>
      <c r="M1428" s="97"/>
    </row>
    <row r="1429" spans="10:13" ht="15">
      <c r="J1429" s="97"/>
      <c r="K1429" s="97"/>
      <c r="L1429" s="97"/>
      <c r="M1429" s="97"/>
    </row>
    <row r="1430" spans="10:13" ht="15">
      <c r="J1430" s="97"/>
      <c r="K1430" s="97"/>
      <c r="L1430" s="97"/>
      <c r="M1430" s="97"/>
    </row>
    <row r="1431" spans="10:13" ht="15">
      <c r="J1431" s="97"/>
      <c r="K1431" s="97"/>
      <c r="L1431" s="97"/>
      <c r="M1431" s="97"/>
    </row>
    <row r="1432" spans="10:13" ht="15">
      <c r="J1432" s="97"/>
      <c r="K1432" s="97"/>
      <c r="L1432" s="97"/>
      <c r="M1432" s="97"/>
    </row>
    <row r="1433" spans="10:13" ht="15">
      <c r="J1433" s="97"/>
      <c r="K1433" s="97"/>
      <c r="L1433" s="97"/>
      <c r="M1433" s="97"/>
    </row>
    <row r="1434" spans="10:13" ht="15">
      <c r="J1434" s="97"/>
      <c r="K1434" s="97"/>
      <c r="L1434" s="97"/>
      <c r="M1434" s="97"/>
    </row>
    <row r="1435" spans="10:13" ht="15">
      <c r="J1435" s="97"/>
      <c r="K1435" s="97"/>
      <c r="L1435" s="97"/>
      <c r="M1435" s="97"/>
    </row>
    <row r="1436" spans="10:13" ht="15">
      <c r="J1436" s="97"/>
      <c r="K1436" s="97"/>
      <c r="L1436" s="97"/>
      <c r="M1436" s="97"/>
    </row>
    <row r="1437" spans="10:13" ht="15">
      <c r="J1437" s="97"/>
      <c r="K1437" s="97"/>
      <c r="L1437" s="97"/>
      <c r="M1437" s="97"/>
    </row>
    <row r="1438" spans="10:13" ht="15">
      <c r="J1438" s="97"/>
      <c r="K1438" s="97"/>
      <c r="L1438" s="97"/>
      <c r="M1438" s="97"/>
    </row>
    <row r="1439" spans="10:13" ht="15">
      <c r="J1439" s="97"/>
      <c r="K1439" s="97"/>
      <c r="L1439" s="97"/>
      <c r="M1439" s="97"/>
    </row>
    <row r="1440" spans="10:13" ht="15">
      <c r="J1440" s="97"/>
      <c r="K1440" s="97"/>
      <c r="L1440" s="97"/>
      <c r="M1440" s="97"/>
    </row>
    <row r="1441" spans="10:13" ht="15">
      <c r="J1441" s="97"/>
      <c r="K1441" s="97"/>
      <c r="L1441" s="97"/>
      <c r="M1441" s="97"/>
    </row>
    <row r="1442" spans="10:13" ht="15">
      <c r="J1442" s="97"/>
      <c r="K1442" s="97"/>
      <c r="L1442" s="97"/>
      <c r="M1442" s="97"/>
    </row>
    <row r="1443" spans="10:13" ht="15">
      <c r="J1443" s="97"/>
      <c r="K1443" s="97"/>
      <c r="L1443" s="97"/>
      <c r="M1443" s="97"/>
    </row>
    <row r="1444" spans="10:13" ht="15">
      <c r="J1444" s="97"/>
      <c r="K1444" s="97"/>
      <c r="L1444" s="97"/>
      <c r="M1444" s="97"/>
    </row>
    <row r="1445" spans="10:13" ht="15">
      <c r="J1445" s="97"/>
      <c r="K1445" s="97"/>
      <c r="L1445" s="97"/>
      <c r="M1445" s="97"/>
    </row>
    <row r="1446" spans="10:13" ht="15">
      <c r="J1446" s="97"/>
      <c r="K1446" s="97"/>
      <c r="L1446" s="97"/>
      <c r="M1446" s="97"/>
    </row>
    <row r="1447" spans="10:13" ht="15">
      <c r="J1447" s="97"/>
      <c r="K1447" s="97"/>
      <c r="L1447" s="97"/>
      <c r="M1447" s="97"/>
    </row>
    <row r="1448" spans="10:13" ht="15">
      <c r="J1448" s="97"/>
      <c r="K1448" s="97"/>
      <c r="L1448" s="97"/>
      <c r="M1448" s="97"/>
    </row>
    <row r="1449" spans="10:13" ht="15">
      <c r="J1449" s="97"/>
      <c r="K1449" s="97"/>
      <c r="L1449" s="97"/>
      <c r="M1449" s="97"/>
    </row>
    <row r="1450" spans="10:13" ht="15">
      <c r="J1450" s="97"/>
      <c r="K1450" s="97"/>
      <c r="L1450" s="97"/>
      <c r="M1450" s="97"/>
    </row>
    <row r="1451" spans="10:13" ht="15">
      <c r="J1451" s="97"/>
      <c r="K1451" s="97"/>
      <c r="L1451" s="97"/>
      <c r="M1451" s="97"/>
    </row>
    <row r="1452" spans="10:13" ht="15">
      <c r="J1452" s="97"/>
      <c r="K1452" s="97"/>
      <c r="L1452" s="97"/>
      <c r="M1452" s="97"/>
    </row>
    <row r="1453" spans="10:13" ht="15">
      <c r="J1453" s="97"/>
      <c r="K1453" s="97"/>
      <c r="L1453" s="97"/>
      <c r="M1453" s="97"/>
    </row>
    <row r="1454" spans="10:13" ht="15">
      <c r="J1454" s="97"/>
      <c r="K1454" s="97"/>
      <c r="L1454" s="97"/>
      <c r="M1454" s="97"/>
    </row>
    <row r="1455" spans="10:13" ht="15">
      <c r="J1455" s="97"/>
      <c r="K1455" s="97"/>
      <c r="L1455" s="97"/>
      <c r="M1455" s="97"/>
    </row>
    <row r="1456" spans="10:13" ht="15">
      <c r="J1456" s="97"/>
      <c r="K1456" s="97"/>
      <c r="L1456" s="97"/>
      <c r="M1456" s="97"/>
    </row>
    <row r="1457" spans="10:13" ht="15">
      <c r="J1457" s="97"/>
      <c r="K1457" s="97"/>
      <c r="L1457" s="97"/>
      <c r="M1457" s="97"/>
    </row>
    <row r="1458" spans="10:13" ht="15">
      <c r="J1458" s="97"/>
      <c r="K1458" s="97"/>
      <c r="L1458" s="97"/>
      <c r="M1458" s="97"/>
    </row>
    <row r="1459" spans="10:13" ht="15">
      <c r="J1459" s="97"/>
      <c r="K1459" s="97"/>
      <c r="L1459" s="97"/>
      <c r="M1459" s="97"/>
    </row>
    <row r="1460" spans="10:13" ht="15">
      <c r="J1460" s="97"/>
      <c r="K1460" s="97"/>
      <c r="L1460" s="97"/>
      <c r="M1460" s="97"/>
    </row>
    <row r="1461" spans="10:13" ht="15">
      <c r="J1461" s="97"/>
      <c r="K1461" s="97"/>
      <c r="L1461" s="97"/>
      <c r="M1461" s="97"/>
    </row>
    <row r="1462" spans="10:13" ht="15">
      <c r="J1462" s="97"/>
      <c r="K1462" s="97"/>
      <c r="L1462" s="97"/>
      <c r="M1462" s="97"/>
    </row>
    <row r="1463" spans="10:13" ht="15">
      <c r="J1463" s="97"/>
      <c r="K1463" s="97"/>
      <c r="L1463" s="97"/>
      <c r="M1463" s="97"/>
    </row>
    <row r="1464" spans="10:13" ht="15">
      <c r="J1464" s="97"/>
      <c r="K1464" s="97"/>
      <c r="L1464" s="97"/>
      <c r="M1464" s="97"/>
    </row>
    <row r="1465" spans="10:13" ht="15">
      <c r="J1465" s="97"/>
      <c r="K1465" s="97"/>
      <c r="L1465" s="97"/>
      <c r="M1465" s="97"/>
    </row>
    <row r="1466" spans="10:13" ht="15">
      <c r="J1466" s="97"/>
      <c r="K1466" s="97"/>
      <c r="L1466" s="97"/>
      <c r="M1466" s="97"/>
    </row>
    <row r="1467" spans="10:13" ht="15">
      <c r="J1467" s="97"/>
      <c r="K1467" s="97"/>
      <c r="L1467" s="97"/>
      <c r="M1467" s="97"/>
    </row>
    <row r="1468" spans="10:13" ht="15">
      <c r="J1468" s="97"/>
      <c r="K1468" s="97"/>
      <c r="L1468" s="97"/>
      <c r="M1468" s="97"/>
    </row>
    <row r="1469" spans="10:13" ht="15">
      <c r="J1469" s="97"/>
      <c r="K1469" s="97"/>
      <c r="L1469" s="97"/>
      <c r="M1469" s="97"/>
    </row>
    <row r="1470" spans="10:13" ht="15">
      <c r="J1470" s="97"/>
      <c r="K1470" s="97"/>
      <c r="L1470" s="97"/>
      <c r="M1470" s="97"/>
    </row>
    <row r="1471" spans="10:13" ht="15">
      <c r="J1471" s="97"/>
      <c r="K1471" s="97"/>
      <c r="L1471" s="97"/>
      <c r="M1471" s="97"/>
    </row>
    <row r="1472" spans="10:13" ht="15">
      <c r="J1472" s="97"/>
      <c r="K1472" s="97"/>
      <c r="L1472" s="97"/>
      <c r="M1472" s="97"/>
    </row>
    <row r="1473" spans="10:13" ht="15">
      <c r="J1473" s="97"/>
      <c r="K1473" s="97"/>
      <c r="L1473" s="97"/>
      <c r="M1473" s="97"/>
    </row>
    <row r="1474" spans="10:13" ht="15">
      <c r="J1474" s="97"/>
      <c r="K1474" s="97"/>
      <c r="L1474" s="97"/>
      <c r="M1474" s="97"/>
    </row>
    <row r="1475" spans="10:13" ht="15">
      <c r="J1475" s="97"/>
      <c r="K1475" s="97"/>
      <c r="L1475" s="97"/>
      <c r="M1475" s="97"/>
    </row>
    <row r="1476" spans="10:13" ht="15">
      <c r="J1476" s="97"/>
      <c r="K1476" s="97"/>
      <c r="L1476" s="97"/>
      <c r="M1476" s="97"/>
    </row>
    <row r="1477" spans="10:13" ht="15">
      <c r="J1477" s="97"/>
      <c r="K1477" s="97"/>
      <c r="L1477" s="97"/>
      <c r="M1477" s="97"/>
    </row>
    <row r="1478" spans="10:13" ht="15">
      <c r="J1478" s="97"/>
      <c r="K1478" s="97"/>
      <c r="L1478" s="97"/>
      <c r="M1478" s="97"/>
    </row>
    <row r="1479" spans="10:13" ht="15">
      <c r="J1479" s="97"/>
      <c r="K1479" s="97"/>
      <c r="L1479" s="97"/>
      <c r="M1479" s="97"/>
    </row>
    <row r="1480" spans="10:13" ht="15">
      <c r="J1480" s="97"/>
      <c r="K1480" s="97"/>
      <c r="L1480" s="97"/>
      <c r="M1480" s="97"/>
    </row>
    <row r="1481" spans="10:13" ht="15">
      <c r="J1481" s="97"/>
      <c r="K1481" s="97"/>
      <c r="L1481" s="97"/>
      <c r="M1481" s="97"/>
    </row>
    <row r="1482" spans="10:13" ht="15">
      <c r="J1482" s="97"/>
      <c r="K1482" s="97"/>
      <c r="L1482" s="97"/>
      <c r="M1482" s="97"/>
    </row>
    <row r="1483" spans="10:13" ht="15">
      <c r="J1483" s="97"/>
      <c r="K1483" s="97"/>
      <c r="L1483" s="97"/>
      <c r="M1483" s="97"/>
    </row>
    <row r="1484" spans="10:13" ht="15">
      <c r="J1484" s="97"/>
      <c r="K1484" s="97"/>
      <c r="L1484" s="97"/>
      <c r="M1484" s="97"/>
    </row>
    <row r="1485" spans="10:13" ht="15">
      <c r="J1485" s="97"/>
      <c r="K1485" s="97"/>
      <c r="L1485" s="97"/>
      <c r="M1485" s="97"/>
    </row>
    <row r="1486" spans="10:13" ht="15">
      <c r="J1486" s="97"/>
      <c r="K1486" s="97"/>
      <c r="L1486" s="97"/>
      <c r="M1486" s="97"/>
    </row>
    <row r="1487" spans="10:13" ht="15">
      <c r="J1487" s="97"/>
      <c r="K1487" s="97"/>
      <c r="L1487" s="97"/>
      <c r="M1487" s="97"/>
    </row>
    <row r="1488" spans="10:13" ht="15">
      <c r="J1488" s="97"/>
      <c r="K1488" s="97"/>
      <c r="L1488" s="97"/>
      <c r="M1488" s="97"/>
    </row>
    <row r="1489" spans="10:13" ht="15">
      <c r="J1489" s="97"/>
      <c r="K1489" s="97"/>
      <c r="L1489" s="97"/>
      <c r="M1489" s="97"/>
    </row>
    <row r="1490" spans="10:13" ht="15">
      <c r="J1490" s="97"/>
      <c r="K1490" s="97"/>
      <c r="L1490" s="97"/>
      <c r="M1490" s="97"/>
    </row>
    <row r="1491" spans="10:13" ht="15">
      <c r="J1491" s="97"/>
      <c r="K1491" s="97"/>
      <c r="L1491" s="97"/>
      <c r="M1491" s="97"/>
    </row>
    <row r="1492" spans="10:13" ht="15">
      <c r="J1492" s="97"/>
      <c r="K1492" s="97"/>
      <c r="L1492" s="97"/>
      <c r="M1492" s="97"/>
    </row>
    <row r="1493" spans="10:13" ht="15">
      <c r="J1493" s="97"/>
      <c r="K1493" s="97"/>
      <c r="L1493" s="97"/>
      <c r="M1493" s="97"/>
    </row>
    <row r="1494" spans="10:13" ht="15">
      <c r="J1494" s="97"/>
      <c r="K1494" s="97"/>
      <c r="L1494" s="97"/>
      <c r="M1494" s="97"/>
    </row>
    <row r="1495" spans="10:13" ht="15">
      <c r="J1495" s="97"/>
      <c r="K1495" s="97"/>
      <c r="L1495" s="97"/>
      <c r="M1495" s="97"/>
    </row>
    <row r="1496" spans="10:13" ht="15">
      <c r="J1496" s="97"/>
      <c r="K1496" s="97"/>
      <c r="L1496" s="97"/>
      <c r="M1496" s="97"/>
    </row>
    <row r="1497" spans="10:13" ht="15">
      <c r="J1497" s="97"/>
      <c r="K1497" s="97"/>
      <c r="L1497" s="97"/>
      <c r="M1497" s="97"/>
    </row>
    <row r="1498" spans="10:13" ht="15">
      <c r="J1498" s="97"/>
      <c r="K1498" s="97"/>
      <c r="L1498" s="97"/>
      <c r="M1498" s="97"/>
    </row>
    <row r="1499" spans="10:13" ht="15">
      <c r="J1499" s="97"/>
      <c r="K1499" s="97"/>
      <c r="L1499" s="97"/>
      <c r="M1499" s="97"/>
    </row>
    <row r="1500" spans="10:13" ht="15">
      <c r="J1500" s="97"/>
      <c r="K1500" s="97"/>
      <c r="L1500" s="97"/>
      <c r="M1500" s="97"/>
    </row>
    <row r="1501" spans="10:13" ht="15">
      <c r="J1501" s="97"/>
      <c r="K1501" s="97"/>
      <c r="L1501" s="97"/>
      <c r="M1501" s="97"/>
    </row>
    <row r="1502" spans="10:13" ht="15">
      <c r="J1502" s="97"/>
      <c r="K1502" s="97"/>
      <c r="L1502" s="97"/>
      <c r="M1502" s="97"/>
    </row>
    <row r="1503" spans="10:13" ht="15">
      <c r="J1503" s="97"/>
      <c r="K1503" s="97"/>
      <c r="L1503" s="97"/>
      <c r="M1503" s="97"/>
    </row>
    <row r="1504" spans="10:13" ht="15">
      <c r="J1504" s="97"/>
      <c r="K1504" s="97"/>
      <c r="L1504" s="97"/>
      <c r="M1504" s="97"/>
    </row>
    <row r="1505" spans="10:13" ht="15">
      <c r="J1505" s="97"/>
      <c r="K1505" s="97"/>
      <c r="L1505" s="97"/>
      <c r="M1505" s="97"/>
    </row>
    <row r="1506" spans="10:13" ht="15">
      <c r="J1506" s="97"/>
      <c r="K1506" s="97"/>
      <c r="L1506" s="97"/>
      <c r="M1506" s="97"/>
    </row>
    <row r="1507" spans="10:13" ht="15">
      <c r="J1507" s="97"/>
      <c r="K1507" s="97"/>
      <c r="L1507" s="97"/>
      <c r="M1507" s="97"/>
    </row>
    <row r="1508" spans="10:13" ht="15">
      <c r="J1508" s="97"/>
      <c r="K1508" s="97"/>
      <c r="L1508" s="97"/>
      <c r="M1508" s="97"/>
    </row>
    <row r="1509" spans="10:13" ht="15">
      <c r="J1509" s="97"/>
      <c r="K1509" s="97"/>
      <c r="L1509" s="97"/>
      <c r="M1509" s="97"/>
    </row>
    <row r="1510" spans="10:13" ht="15">
      <c r="J1510" s="97"/>
      <c r="K1510" s="97"/>
      <c r="L1510" s="97"/>
      <c r="M1510" s="97"/>
    </row>
    <row r="1511" spans="10:13" ht="15">
      <c r="J1511" s="97"/>
      <c r="K1511" s="97"/>
      <c r="L1511" s="97"/>
      <c r="M1511" s="97"/>
    </row>
    <row r="1512" spans="10:13" ht="15">
      <c r="J1512" s="97"/>
      <c r="K1512" s="97"/>
      <c r="L1512" s="97"/>
      <c r="M1512" s="97"/>
    </row>
    <row r="1513" spans="10:13" ht="15">
      <c r="J1513" s="97"/>
      <c r="K1513" s="97"/>
      <c r="L1513" s="97"/>
      <c r="M1513" s="97"/>
    </row>
    <row r="1514" spans="10:13" ht="15">
      <c r="J1514" s="97"/>
      <c r="K1514" s="97"/>
      <c r="L1514" s="97"/>
      <c r="M1514" s="97"/>
    </row>
    <row r="1515" spans="10:13" ht="15">
      <c r="J1515" s="97"/>
      <c r="K1515" s="97"/>
      <c r="L1515" s="97"/>
      <c r="M1515" s="97"/>
    </row>
    <row r="1516" spans="10:13" ht="15">
      <c r="J1516" s="97"/>
      <c r="K1516" s="97"/>
      <c r="L1516" s="97"/>
      <c r="M1516" s="97"/>
    </row>
    <row r="1517" spans="10:13" ht="15">
      <c r="J1517" s="97"/>
      <c r="K1517" s="97"/>
      <c r="L1517" s="97"/>
      <c r="M1517" s="97"/>
    </row>
    <row r="1518" spans="10:13" ht="15">
      <c r="J1518" s="97"/>
      <c r="K1518" s="97"/>
      <c r="L1518" s="97"/>
      <c r="M1518" s="97"/>
    </row>
    <row r="1519" spans="10:13" ht="15">
      <c r="J1519" s="97"/>
      <c r="K1519" s="97"/>
      <c r="L1519" s="97"/>
      <c r="M1519" s="97"/>
    </row>
    <row r="1520" spans="10:13" ht="15">
      <c r="J1520" s="97"/>
      <c r="K1520" s="97"/>
      <c r="L1520" s="97"/>
      <c r="M1520" s="97"/>
    </row>
    <row r="1521" spans="10:13" ht="15">
      <c r="J1521" s="97"/>
      <c r="K1521" s="97"/>
      <c r="L1521" s="97"/>
      <c r="M1521" s="97"/>
    </row>
    <row r="1522" spans="10:13" ht="15">
      <c r="J1522" s="97"/>
      <c r="K1522" s="97"/>
      <c r="L1522" s="97"/>
      <c r="M1522" s="97"/>
    </row>
    <row r="1523" spans="10:13" ht="15">
      <c r="J1523" s="97"/>
      <c r="K1523" s="97"/>
      <c r="L1523" s="97"/>
      <c r="M1523" s="97"/>
    </row>
    <row r="1524" spans="10:13" ht="15">
      <c r="J1524" s="97"/>
      <c r="K1524" s="97"/>
      <c r="L1524" s="97"/>
      <c r="M1524" s="97"/>
    </row>
    <row r="1525" spans="10:13" ht="15">
      <c r="J1525" s="97"/>
      <c r="K1525" s="97"/>
      <c r="L1525" s="97"/>
      <c r="M1525" s="97"/>
    </row>
    <row r="1526" spans="10:13" ht="15">
      <c r="J1526" s="97"/>
      <c r="K1526" s="97"/>
      <c r="L1526" s="97"/>
      <c r="M1526" s="97"/>
    </row>
    <row r="1527" spans="10:13" ht="15">
      <c r="J1527" s="97"/>
      <c r="K1527" s="97"/>
      <c r="L1527" s="97"/>
      <c r="M1527" s="97"/>
    </row>
    <row r="1528" spans="10:13" ht="15">
      <c r="J1528" s="97"/>
      <c r="K1528" s="97"/>
      <c r="L1528" s="97"/>
      <c r="M1528" s="97"/>
    </row>
    <row r="1529" spans="10:13" ht="15">
      <c r="J1529" s="97"/>
      <c r="K1529" s="97"/>
      <c r="L1529" s="97"/>
      <c r="M1529" s="97"/>
    </row>
    <row r="1530" spans="10:13" ht="15">
      <c r="J1530" s="97"/>
      <c r="K1530" s="97"/>
      <c r="L1530" s="97"/>
      <c r="M1530" s="97"/>
    </row>
    <row r="1531" spans="10:13" ht="15">
      <c r="J1531" s="97"/>
      <c r="K1531" s="97"/>
      <c r="L1531" s="97"/>
      <c r="M1531" s="97"/>
    </row>
    <row r="1532" spans="10:13" ht="15">
      <c r="J1532" s="97"/>
      <c r="K1532" s="97"/>
      <c r="L1532" s="97"/>
      <c r="M1532" s="97"/>
    </row>
    <row r="1533" spans="10:13" ht="15">
      <c r="J1533" s="97"/>
      <c r="K1533" s="97"/>
      <c r="L1533" s="97"/>
      <c r="M1533" s="97"/>
    </row>
    <row r="1534" spans="10:13" ht="15">
      <c r="J1534" s="97"/>
      <c r="K1534" s="97"/>
      <c r="L1534" s="97"/>
      <c r="M1534" s="97"/>
    </row>
    <row r="1535" spans="10:13" ht="15">
      <c r="J1535" s="97"/>
      <c r="K1535" s="97"/>
      <c r="L1535" s="97"/>
      <c r="M1535" s="97"/>
    </row>
    <row r="1536" spans="10:13" ht="15">
      <c r="J1536" s="97"/>
      <c r="K1536" s="97"/>
      <c r="L1536" s="97"/>
      <c r="M1536" s="97"/>
    </row>
    <row r="1537" spans="10:13" ht="15">
      <c r="J1537" s="97"/>
      <c r="K1537" s="97"/>
      <c r="L1537" s="97"/>
      <c r="M1537" s="97"/>
    </row>
    <row r="1538" spans="10:13" ht="15">
      <c r="J1538" s="97"/>
      <c r="K1538" s="97"/>
      <c r="L1538" s="97"/>
      <c r="M1538" s="97"/>
    </row>
    <row r="1539" spans="10:13" ht="15">
      <c r="J1539" s="97"/>
      <c r="K1539" s="97"/>
      <c r="L1539" s="97"/>
      <c r="M1539" s="97"/>
    </row>
    <row r="1540" spans="10:13" ht="15">
      <c r="J1540" s="97"/>
      <c r="K1540" s="97"/>
      <c r="L1540" s="97"/>
      <c r="M1540" s="97"/>
    </row>
    <row r="1541" spans="10:13" ht="15">
      <c r="J1541" s="97"/>
      <c r="K1541" s="97"/>
      <c r="L1541" s="97"/>
      <c r="M1541" s="97"/>
    </row>
    <row r="1542" spans="10:13" ht="15">
      <c r="J1542" s="97"/>
      <c r="K1542" s="97"/>
      <c r="L1542" s="97"/>
      <c r="M1542" s="97"/>
    </row>
    <row r="1543" spans="10:13" ht="15">
      <c r="J1543" s="97"/>
      <c r="K1543" s="97"/>
      <c r="L1543" s="97"/>
      <c r="M1543" s="97"/>
    </row>
    <row r="1544" spans="10:13" ht="15">
      <c r="J1544" s="97"/>
      <c r="K1544" s="97"/>
      <c r="L1544" s="97"/>
      <c r="M1544" s="97"/>
    </row>
    <row r="1545" spans="10:13" ht="15">
      <c r="J1545" s="97"/>
      <c r="K1545" s="97"/>
      <c r="L1545" s="97"/>
      <c r="M1545" s="97"/>
    </row>
    <row r="1546" spans="10:13" ht="15">
      <c r="J1546" s="97"/>
      <c r="K1546" s="97"/>
      <c r="L1546" s="97"/>
      <c r="M1546" s="97"/>
    </row>
    <row r="1547" spans="10:13" ht="15">
      <c r="J1547" s="97"/>
      <c r="K1547" s="97"/>
      <c r="L1547" s="97"/>
      <c r="M1547" s="97"/>
    </row>
    <row r="1548" spans="10:13" ht="15">
      <c r="J1548" s="97"/>
      <c r="K1548" s="97"/>
      <c r="L1548" s="97"/>
      <c r="M1548" s="97"/>
    </row>
    <row r="1549" spans="10:13" ht="15">
      <c r="J1549" s="97"/>
      <c r="K1549" s="97"/>
      <c r="L1549" s="97"/>
      <c r="M1549" s="97"/>
    </row>
    <row r="1550" spans="10:13" ht="15">
      <c r="J1550" s="97"/>
      <c r="K1550" s="97"/>
      <c r="L1550" s="97"/>
      <c r="M1550" s="97"/>
    </row>
    <row r="1551" spans="10:13" ht="15">
      <c r="J1551" s="97"/>
      <c r="K1551" s="97"/>
      <c r="L1551" s="97"/>
      <c r="M1551" s="97"/>
    </row>
    <row r="1552" spans="10:13" ht="15">
      <c r="J1552" s="97"/>
      <c r="K1552" s="97"/>
      <c r="L1552" s="97"/>
      <c r="M1552" s="97"/>
    </row>
    <row r="1553" spans="10:13" ht="15">
      <c r="J1553" s="97"/>
      <c r="K1553" s="97"/>
      <c r="L1553" s="97"/>
      <c r="M1553" s="97"/>
    </row>
    <row r="1554" spans="10:13" ht="15">
      <c r="J1554" s="97"/>
      <c r="K1554" s="97"/>
      <c r="L1554" s="97"/>
      <c r="M1554" s="97"/>
    </row>
    <row r="1555" spans="10:13" ht="15">
      <c r="J1555" s="97"/>
      <c r="K1555" s="97"/>
      <c r="L1555" s="97"/>
      <c r="M1555" s="97"/>
    </row>
    <row r="1556" spans="10:13" ht="15">
      <c r="J1556" s="97"/>
      <c r="K1556" s="97"/>
      <c r="L1556" s="97"/>
      <c r="M1556" s="97"/>
    </row>
    <row r="1557" spans="10:13" ht="15">
      <c r="J1557" s="97"/>
      <c r="K1557" s="97"/>
      <c r="L1557" s="97"/>
      <c r="M1557" s="97"/>
    </row>
    <row r="1558" spans="10:13" ht="15">
      <c r="J1558" s="97"/>
      <c r="K1558" s="97"/>
      <c r="L1558" s="97"/>
      <c r="M1558" s="97"/>
    </row>
    <row r="1559" spans="10:13" ht="15">
      <c r="J1559" s="97"/>
      <c r="K1559" s="97"/>
      <c r="L1559" s="97"/>
      <c r="M1559" s="97"/>
    </row>
    <row r="1560" spans="10:13" ht="15">
      <c r="J1560" s="97"/>
      <c r="K1560" s="97"/>
      <c r="L1560" s="97"/>
      <c r="M1560" s="97"/>
    </row>
    <row r="1561" spans="10:13" ht="15">
      <c r="J1561" s="97"/>
      <c r="K1561" s="97"/>
      <c r="L1561" s="97"/>
      <c r="M1561" s="97"/>
    </row>
    <row r="1562" spans="10:13" ht="15">
      <c r="J1562" s="97"/>
      <c r="K1562" s="97"/>
      <c r="L1562" s="97"/>
      <c r="M1562" s="97"/>
    </row>
    <row r="1563" spans="10:13" ht="15">
      <c r="J1563" s="97"/>
      <c r="K1563" s="97"/>
      <c r="L1563" s="97"/>
      <c r="M1563" s="97"/>
    </row>
    <row r="1564" spans="10:13" ht="15">
      <c r="J1564" s="97"/>
      <c r="K1564" s="97"/>
      <c r="L1564" s="97"/>
      <c r="M1564" s="97"/>
    </row>
    <row r="1565" spans="10:13" ht="15">
      <c r="J1565" s="97"/>
      <c r="K1565" s="97"/>
      <c r="L1565" s="97"/>
      <c r="M1565" s="97"/>
    </row>
    <row r="1566" spans="10:13" ht="15">
      <c r="J1566" s="97"/>
      <c r="K1566" s="97"/>
      <c r="L1566" s="97"/>
      <c r="M1566" s="97"/>
    </row>
    <row r="1567" spans="10:13" ht="15">
      <c r="J1567" s="97"/>
      <c r="K1567" s="97"/>
      <c r="L1567" s="97"/>
      <c r="M1567" s="97"/>
    </row>
    <row r="1568" spans="10:13" ht="15">
      <c r="J1568" s="97"/>
      <c r="K1568" s="97"/>
      <c r="L1568" s="97"/>
      <c r="M1568" s="97"/>
    </row>
    <row r="1569" spans="10:13" ht="15">
      <c r="J1569" s="97"/>
      <c r="K1569" s="97"/>
      <c r="L1569" s="97"/>
      <c r="M1569" s="97"/>
    </row>
    <row r="1570" spans="10:13" ht="15">
      <c r="J1570" s="97"/>
      <c r="K1570" s="97"/>
      <c r="L1570" s="97"/>
      <c r="M1570" s="97"/>
    </row>
    <row r="1571" spans="10:13" ht="15">
      <c r="J1571" s="97"/>
      <c r="K1571" s="97"/>
      <c r="L1571" s="97"/>
      <c r="M1571" s="97"/>
    </row>
    <row r="1572" spans="10:13" ht="15">
      <c r="J1572" s="97"/>
      <c r="K1572" s="97"/>
      <c r="L1572" s="97"/>
      <c r="M1572" s="97"/>
    </row>
    <row r="1573" spans="10:13" ht="15">
      <c r="J1573" s="97"/>
      <c r="K1573" s="97"/>
      <c r="L1573" s="97"/>
      <c r="M1573" s="97"/>
    </row>
    <row r="1574" spans="10:13" ht="15">
      <c r="J1574" s="97"/>
      <c r="K1574" s="97"/>
      <c r="L1574" s="97"/>
      <c r="M1574" s="97"/>
    </row>
    <row r="1575" spans="10:13" ht="15">
      <c r="J1575" s="97"/>
      <c r="K1575" s="97"/>
      <c r="L1575" s="97"/>
      <c r="M1575" s="97"/>
    </row>
    <row r="1576" spans="10:13" ht="15">
      <c r="J1576" s="97"/>
      <c r="K1576" s="97"/>
      <c r="L1576" s="97"/>
      <c r="M1576" s="97"/>
    </row>
    <row r="1577" spans="10:13" ht="15">
      <c r="J1577" s="97"/>
      <c r="K1577" s="97"/>
      <c r="L1577" s="97"/>
      <c r="M1577" s="97"/>
    </row>
    <row r="1578" spans="10:13" ht="15">
      <c r="J1578" s="97"/>
      <c r="K1578" s="97"/>
      <c r="L1578" s="97"/>
      <c r="M1578" s="97"/>
    </row>
    <row r="1579" spans="10:13" ht="15">
      <c r="J1579" s="97"/>
      <c r="K1579" s="97"/>
      <c r="L1579" s="97"/>
      <c r="M1579" s="97"/>
    </row>
    <row r="1580" spans="10:13" ht="15">
      <c r="J1580" s="97"/>
      <c r="K1580" s="97"/>
      <c r="L1580" s="97"/>
      <c r="M1580" s="97"/>
    </row>
    <row r="1581" spans="10:13" ht="15">
      <c r="J1581" s="97"/>
      <c r="K1581" s="97"/>
      <c r="L1581" s="97"/>
      <c r="M1581" s="97"/>
    </row>
    <row r="1582" spans="10:13" ht="15">
      <c r="J1582" s="97"/>
      <c r="K1582" s="97"/>
      <c r="L1582" s="97"/>
      <c r="M1582" s="97"/>
    </row>
    <row r="1583" spans="10:13" ht="15">
      <c r="J1583" s="97"/>
      <c r="K1583" s="97"/>
      <c r="L1583" s="97"/>
      <c r="M1583" s="97"/>
    </row>
    <row r="1584" spans="10:13" ht="15">
      <c r="J1584" s="97"/>
      <c r="K1584" s="97"/>
      <c r="L1584" s="97"/>
      <c r="M1584" s="97"/>
    </row>
    <row r="1585" spans="10:13" ht="15">
      <c r="J1585" s="97"/>
      <c r="K1585" s="97"/>
      <c r="L1585" s="97"/>
      <c r="M1585" s="97"/>
    </row>
    <row r="1586" spans="10:13" ht="15">
      <c r="J1586" s="97"/>
      <c r="K1586" s="97"/>
      <c r="L1586" s="97"/>
      <c r="M1586" s="97"/>
    </row>
    <row r="1587" spans="10:13" ht="15">
      <c r="J1587" s="97"/>
      <c r="K1587" s="97"/>
      <c r="L1587" s="97"/>
      <c r="M1587" s="97"/>
    </row>
    <row r="1588" spans="10:13" ht="15">
      <c r="J1588" s="97"/>
      <c r="K1588" s="97"/>
      <c r="L1588" s="97"/>
      <c r="M1588" s="97"/>
    </row>
    <row r="1589" spans="10:13" ht="15">
      <c r="J1589" s="97"/>
      <c r="K1589" s="97"/>
      <c r="L1589" s="97"/>
      <c r="M1589" s="97"/>
    </row>
    <row r="1590" spans="10:13" ht="15">
      <c r="J1590" s="97"/>
      <c r="K1590" s="97"/>
      <c r="L1590" s="97"/>
      <c r="M1590" s="97"/>
    </row>
    <row r="1591" spans="10:13" ht="15">
      <c r="J1591" s="97"/>
      <c r="K1591" s="97"/>
      <c r="L1591" s="97"/>
      <c r="M1591" s="97"/>
    </row>
    <row r="1592" spans="10:13" ht="15">
      <c r="J1592" s="97"/>
      <c r="K1592" s="97"/>
      <c r="L1592" s="97"/>
      <c r="M1592" s="97"/>
    </row>
    <row r="1593" spans="10:13" ht="15">
      <c r="J1593" s="97"/>
      <c r="K1593" s="97"/>
      <c r="L1593" s="97"/>
      <c r="M1593" s="97"/>
    </row>
    <row r="1594" spans="10:13" ht="15">
      <c r="J1594" s="97"/>
      <c r="K1594" s="97"/>
      <c r="L1594" s="97"/>
      <c r="M1594" s="97"/>
    </row>
    <row r="1595" spans="10:13" ht="15">
      <c r="J1595" s="97"/>
      <c r="K1595" s="97"/>
      <c r="L1595" s="97"/>
      <c r="M1595" s="97"/>
    </row>
    <row r="1596" spans="10:13" ht="15">
      <c r="J1596" s="97"/>
      <c r="K1596" s="97"/>
      <c r="L1596" s="97"/>
      <c r="M1596" s="97"/>
    </row>
    <row r="1597" spans="10:13" ht="15">
      <c r="J1597" s="97"/>
      <c r="K1597" s="97"/>
      <c r="L1597" s="97"/>
      <c r="M1597" s="97"/>
    </row>
    <row r="1598" spans="10:13" ht="15">
      <c r="J1598" s="97"/>
      <c r="K1598" s="97"/>
      <c r="L1598" s="97"/>
      <c r="M1598" s="97"/>
    </row>
    <row r="1599" spans="10:13" ht="15">
      <c r="J1599" s="97"/>
      <c r="K1599" s="97"/>
      <c r="L1599" s="97"/>
      <c r="M1599" s="97"/>
    </row>
    <row r="1600" spans="10:13" ht="15">
      <c r="J1600" s="97"/>
      <c r="K1600" s="97"/>
      <c r="L1600" s="97"/>
      <c r="M1600" s="97"/>
    </row>
    <row r="1601" spans="10:13" ht="15">
      <c r="J1601" s="97"/>
      <c r="K1601" s="97"/>
      <c r="L1601" s="97"/>
      <c r="M1601" s="97"/>
    </row>
    <row r="1602" spans="10:13" ht="15">
      <c r="J1602" s="97"/>
      <c r="K1602" s="97"/>
      <c r="L1602" s="97"/>
      <c r="M1602" s="97"/>
    </row>
    <row r="1603" spans="10:13" ht="15">
      <c r="J1603" s="97"/>
      <c r="K1603" s="97"/>
      <c r="L1603" s="97"/>
      <c r="M1603" s="97"/>
    </row>
    <row r="1604" spans="10:13" ht="15">
      <c r="J1604" s="97"/>
      <c r="K1604" s="97"/>
      <c r="L1604" s="97"/>
      <c r="M1604" s="97"/>
    </row>
    <row r="1605" spans="10:13" ht="15">
      <c r="J1605" s="97"/>
      <c r="K1605" s="97"/>
      <c r="L1605" s="97"/>
      <c r="M1605" s="97"/>
    </row>
    <row r="1606" spans="10:13" ht="15">
      <c r="J1606" s="97"/>
      <c r="K1606" s="97"/>
      <c r="L1606" s="97"/>
      <c r="M1606" s="97"/>
    </row>
    <row r="1607" spans="10:13" ht="15">
      <c r="J1607" s="97"/>
      <c r="K1607" s="97"/>
      <c r="L1607" s="97"/>
      <c r="M1607" s="97"/>
    </row>
    <row r="1608" spans="10:13" ht="15">
      <c r="J1608" s="97"/>
      <c r="K1608" s="97"/>
      <c r="L1608" s="97"/>
      <c r="M1608" s="97"/>
    </row>
    <row r="1609" spans="10:13" ht="15">
      <c r="J1609" s="97"/>
      <c r="K1609" s="97"/>
      <c r="L1609" s="97"/>
      <c r="M1609" s="97"/>
    </row>
    <row r="1610" spans="10:13" ht="15">
      <c r="J1610" s="97"/>
      <c r="K1610" s="97"/>
      <c r="L1610" s="97"/>
      <c r="M1610" s="97"/>
    </row>
    <row r="1611" spans="10:13" ht="15">
      <c r="J1611" s="97"/>
      <c r="K1611" s="97"/>
      <c r="L1611" s="97"/>
      <c r="M1611" s="97"/>
    </row>
    <row r="1612" spans="10:13" ht="15">
      <c r="J1612" s="97"/>
      <c r="K1612" s="97"/>
      <c r="L1612" s="97"/>
      <c r="M1612" s="97"/>
    </row>
    <row r="1613" spans="10:13" ht="15">
      <c r="J1613" s="97"/>
      <c r="K1613" s="97"/>
      <c r="L1613" s="97"/>
      <c r="M1613" s="97"/>
    </row>
    <row r="1614" spans="10:13" ht="15">
      <c r="J1614" s="97"/>
      <c r="K1614" s="97"/>
      <c r="L1614" s="97"/>
      <c r="M1614" s="97"/>
    </row>
    <row r="1615" spans="10:13" ht="15">
      <c r="J1615" s="97"/>
      <c r="K1615" s="97"/>
      <c r="L1615" s="97"/>
      <c r="M1615" s="97"/>
    </row>
    <row r="1616" spans="10:13" ht="15">
      <c r="J1616" s="97"/>
      <c r="K1616" s="97"/>
      <c r="L1616" s="97"/>
      <c r="M1616" s="97"/>
    </row>
    <row r="1617" spans="10:13" ht="15">
      <c r="J1617" s="97"/>
      <c r="K1617" s="97"/>
      <c r="L1617" s="97"/>
      <c r="M1617" s="97"/>
    </row>
    <row r="1618" spans="10:13" ht="15">
      <c r="J1618" s="97"/>
      <c r="K1618" s="97"/>
      <c r="L1618" s="97"/>
      <c r="M1618" s="97"/>
    </row>
    <row r="1619" spans="10:13" ht="15">
      <c r="J1619" s="97"/>
      <c r="K1619" s="97"/>
      <c r="L1619" s="97"/>
      <c r="M1619" s="97"/>
    </row>
    <row r="1620" spans="10:13" ht="15">
      <c r="J1620" s="97"/>
      <c r="K1620" s="97"/>
      <c r="L1620" s="97"/>
      <c r="M1620" s="97"/>
    </row>
    <row r="1621" spans="10:13" ht="15">
      <c r="J1621" s="97"/>
      <c r="K1621" s="97"/>
      <c r="L1621" s="97"/>
      <c r="M1621" s="97"/>
    </row>
    <row r="1622" spans="10:13" ht="15">
      <c r="J1622" s="97"/>
      <c r="K1622" s="97"/>
      <c r="L1622" s="97"/>
      <c r="M1622" s="97"/>
    </row>
    <row r="1623" spans="10:13" ht="15">
      <c r="J1623" s="97"/>
      <c r="K1623" s="97"/>
      <c r="L1623" s="97"/>
      <c r="M1623" s="97"/>
    </row>
    <row r="1624" spans="10:13" ht="15">
      <c r="J1624" s="97"/>
      <c r="K1624" s="97"/>
      <c r="L1624" s="97"/>
      <c r="M1624" s="97"/>
    </row>
    <row r="1625" spans="10:13" ht="15">
      <c r="J1625" s="97"/>
      <c r="K1625" s="97"/>
      <c r="L1625" s="97"/>
      <c r="M1625" s="97"/>
    </row>
    <row r="1626" spans="10:13" ht="15">
      <c r="J1626" s="97"/>
      <c r="K1626" s="97"/>
      <c r="L1626" s="97"/>
      <c r="M1626" s="97"/>
    </row>
    <row r="1627" spans="10:13" ht="15">
      <c r="J1627" s="97"/>
      <c r="K1627" s="97"/>
      <c r="L1627" s="97"/>
      <c r="M1627" s="97"/>
    </row>
    <row r="1628" spans="10:13" ht="15">
      <c r="J1628" s="97"/>
      <c r="K1628" s="97"/>
      <c r="L1628" s="97"/>
      <c r="M1628" s="97"/>
    </row>
    <row r="1629" spans="10:13" ht="15">
      <c r="J1629" s="97"/>
      <c r="K1629" s="97"/>
      <c r="L1629" s="97"/>
      <c r="M1629" s="97"/>
    </row>
    <row r="1630" spans="10:13" ht="15">
      <c r="J1630" s="97"/>
      <c r="K1630" s="97"/>
      <c r="L1630" s="97"/>
      <c r="M1630" s="97"/>
    </row>
    <row r="1631" spans="10:13" ht="15">
      <c r="J1631" s="97"/>
      <c r="K1631" s="97"/>
      <c r="L1631" s="97"/>
      <c r="M1631" s="97"/>
    </row>
    <row r="1632" spans="10:13" ht="15">
      <c r="J1632" s="97"/>
      <c r="K1632" s="97"/>
      <c r="L1632" s="97"/>
      <c r="M1632" s="97"/>
    </row>
    <row r="1633" spans="10:13" ht="15">
      <c r="J1633" s="97"/>
      <c r="K1633" s="97"/>
      <c r="L1633" s="97"/>
      <c r="M1633" s="97"/>
    </row>
    <row r="1634" spans="10:13" ht="15">
      <c r="J1634" s="97"/>
      <c r="K1634" s="97"/>
      <c r="L1634" s="97"/>
      <c r="M1634" s="97"/>
    </row>
    <row r="1635" spans="10:13" ht="15">
      <c r="J1635" s="97"/>
      <c r="K1635" s="97"/>
      <c r="L1635" s="97"/>
      <c r="M1635" s="97"/>
    </row>
    <row r="1636" spans="10:13" ht="15">
      <c r="J1636" s="97"/>
      <c r="K1636" s="97"/>
      <c r="L1636" s="97"/>
      <c r="M1636" s="97"/>
    </row>
    <row r="1637" spans="10:13" ht="15">
      <c r="J1637" s="97"/>
      <c r="K1637" s="97"/>
      <c r="L1637" s="97"/>
      <c r="M1637" s="97"/>
    </row>
    <row r="1638" spans="10:13" ht="15">
      <c r="J1638" s="97"/>
      <c r="K1638" s="97"/>
      <c r="L1638" s="97"/>
      <c r="M1638" s="97"/>
    </row>
    <row r="1639" spans="10:13" ht="15">
      <c r="J1639" s="97"/>
      <c r="K1639" s="97"/>
      <c r="L1639" s="97"/>
      <c r="M1639" s="97"/>
    </row>
    <row r="1640" spans="10:13" ht="15">
      <c r="J1640" s="97"/>
      <c r="K1640" s="97"/>
      <c r="L1640" s="97"/>
      <c r="M1640" s="97"/>
    </row>
    <row r="1641" spans="10:13" ht="15">
      <c r="J1641" s="97"/>
      <c r="K1641" s="97"/>
      <c r="L1641" s="97"/>
      <c r="M1641" s="97"/>
    </row>
    <row r="1642" spans="10:13" ht="15">
      <c r="J1642" s="97"/>
      <c r="K1642" s="97"/>
      <c r="L1642" s="97"/>
      <c r="M1642" s="97"/>
    </row>
    <row r="1643" spans="10:13" ht="15">
      <c r="J1643" s="97"/>
      <c r="K1643" s="97"/>
      <c r="L1643" s="97"/>
      <c r="M1643" s="97"/>
    </row>
    <row r="1644" spans="10:13" ht="15">
      <c r="J1644" s="97"/>
      <c r="K1644" s="97"/>
      <c r="L1644" s="97"/>
      <c r="M1644" s="97"/>
    </row>
    <row r="1645" spans="10:13" ht="15">
      <c r="J1645" s="97"/>
      <c r="K1645" s="97"/>
      <c r="L1645" s="97"/>
      <c r="M1645" s="97"/>
    </row>
    <row r="1646" spans="10:13" ht="15">
      <c r="J1646" s="97"/>
      <c r="K1646" s="97"/>
      <c r="L1646" s="97"/>
      <c r="M1646" s="97"/>
    </row>
    <row r="1647" spans="10:13" ht="15">
      <c r="J1647" s="97"/>
      <c r="K1647" s="97"/>
      <c r="L1647" s="97"/>
      <c r="M1647" s="97"/>
    </row>
    <row r="1648" spans="10:13" ht="15">
      <c r="J1648" s="97"/>
      <c r="K1648" s="97"/>
      <c r="L1648" s="97"/>
      <c r="M1648" s="97"/>
    </row>
    <row r="1649" spans="10:13" ht="15">
      <c r="J1649" s="97"/>
      <c r="K1649" s="97"/>
      <c r="L1649" s="97"/>
      <c r="M1649" s="97"/>
    </row>
    <row r="1650" spans="10:13" ht="15">
      <c r="J1650" s="97"/>
      <c r="K1650" s="97"/>
      <c r="L1650" s="97"/>
      <c r="M1650" s="97"/>
    </row>
    <row r="1651" spans="10:13" ht="15">
      <c r="J1651" s="97"/>
      <c r="K1651" s="97"/>
      <c r="L1651" s="97"/>
      <c r="M1651" s="97"/>
    </row>
    <row r="1652" spans="10:13" ht="15">
      <c r="J1652" s="97"/>
      <c r="K1652" s="97"/>
      <c r="L1652" s="97"/>
      <c r="M1652" s="97"/>
    </row>
    <row r="1653" spans="10:13" ht="15">
      <c r="J1653" s="97"/>
      <c r="K1653" s="97"/>
      <c r="L1653" s="97"/>
      <c r="M1653" s="97"/>
    </row>
    <row r="1654" spans="10:13" ht="15">
      <c r="J1654" s="97"/>
      <c r="K1654" s="97"/>
      <c r="L1654" s="97"/>
      <c r="M1654" s="97"/>
    </row>
    <row r="1655" spans="10:13" ht="15">
      <c r="J1655" s="97"/>
      <c r="K1655" s="97"/>
      <c r="L1655" s="97"/>
      <c r="M1655" s="97"/>
    </row>
    <row r="1656" spans="10:13" ht="15">
      <c r="J1656" s="97"/>
      <c r="K1656" s="97"/>
      <c r="L1656" s="97"/>
      <c r="M1656" s="97"/>
    </row>
    <row r="1657" spans="10:13" ht="15">
      <c r="J1657" s="97"/>
      <c r="K1657" s="97"/>
      <c r="L1657" s="97"/>
      <c r="M1657" s="97"/>
    </row>
    <row r="1658" spans="10:13" ht="15">
      <c r="J1658" s="97"/>
      <c r="K1658" s="97"/>
      <c r="L1658" s="97"/>
      <c r="M1658" s="97"/>
    </row>
    <row r="1659" spans="10:13" ht="15">
      <c r="J1659" s="97"/>
      <c r="K1659" s="97"/>
      <c r="L1659" s="97"/>
      <c r="M1659" s="97"/>
    </row>
    <row r="1660" spans="10:13" ht="15">
      <c r="J1660" s="97"/>
      <c r="K1660" s="97"/>
      <c r="L1660" s="97"/>
      <c r="M1660" s="97"/>
    </row>
    <row r="1661" spans="10:13" ht="15">
      <c r="J1661" s="97"/>
      <c r="K1661" s="97"/>
      <c r="L1661" s="97"/>
      <c r="M1661" s="97"/>
    </row>
    <row r="1662" spans="10:13" ht="15">
      <c r="J1662" s="97"/>
      <c r="K1662" s="97"/>
      <c r="L1662" s="97"/>
      <c r="M1662" s="97"/>
    </row>
    <row r="1663" spans="10:13" ht="15">
      <c r="J1663" s="97"/>
      <c r="K1663" s="97"/>
      <c r="L1663" s="97"/>
      <c r="M1663" s="97"/>
    </row>
    <row r="1664" spans="10:13" ht="15">
      <c r="J1664" s="97"/>
      <c r="K1664" s="97"/>
      <c r="L1664" s="97"/>
      <c r="M1664" s="97"/>
    </row>
    <row r="1665" spans="10:13" ht="15">
      <c r="J1665" s="97"/>
      <c r="K1665" s="97"/>
      <c r="L1665" s="97"/>
      <c r="M1665" s="97"/>
    </row>
    <row r="1666" spans="10:13" ht="15">
      <c r="J1666" s="97"/>
      <c r="K1666" s="97"/>
      <c r="L1666" s="97"/>
      <c r="M1666" s="97"/>
    </row>
    <row r="1667" spans="10:13" ht="15">
      <c r="J1667" s="97"/>
      <c r="K1667" s="97"/>
      <c r="L1667" s="97"/>
      <c r="M1667" s="97"/>
    </row>
    <row r="1668" spans="10:13" ht="15">
      <c r="J1668" s="97"/>
      <c r="K1668" s="97"/>
      <c r="L1668" s="97"/>
      <c r="M1668" s="97"/>
    </row>
    <row r="1669" spans="10:13" ht="15">
      <c r="J1669" s="97"/>
      <c r="K1669" s="97"/>
      <c r="L1669" s="97"/>
      <c r="M1669" s="97"/>
    </row>
    <row r="1670" spans="10:13" ht="15">
      <c r="J1670" s="97"/>
      <c r="K1670" s="97"/>
      <c r="L1670" s="97"/>
      <c r="M1670" s="97"/>
    </row>
    <row r="1671" spans="10:13" ht="15">
      <c r="J1671" s="97"/>
      <c r="K1671" s="97"/>
      <c r="L1671" s="97"/>
      <c r="M1671" s="97"/>
    </row>
    <row r="1672" spans="10:13" ht="15">
      <c r="J1672" s="97"/>
      <c r="K1672" s="97"/>
      <c r="L1672" s="97"/>
      <c r="M1672" s="97"/>
    </row>
    <row r="1673" spans="10:13" ht="15">
      <c r="J1673" s="97"/>
      <c r="K1673" s="97"/>
      <c r="L1673" s="97"/>
      <c r="M1673" s="97"/>
    </row>
    <row r="1674" spans="10:13" ht="15">
      <c r="J1674" s="97"/>
      <c r="K1674" s="97"/>
      <c r="L1674" s="97"/>
      <c r="M1674" s="97"/>
    </row>
    <row r="1675" spans="10:13" ht="15">
      <c r="J1675" s="97"/>
      <c r="K1675" s="97"/>
      <c r="L1675" s="97"/>
      <c r="M1675" s="97"/>
    </row>
    <row r="1676" spans="10:13" ht="15">
      <c r="J1676" s="97"/>
      <c r="K1676" s="97"/>
      <c r="L1676" s="97"/>
      <c r="M1676" s="97"/>
    </row>
    <row r="1677" spans="10:13" ht="15">
      <c r="J1677" s="97"/>
      <c r="K1677" s="97"/>
      <c r="L1677" s="97"/>
      <c r="M1677" s="97"/>
    </row>
    <row r="1678" spans="10:13" ht="15">
      <c r="J1678" s="97"/>
      <c r="K1678" s="97"/>
      <c r="L1678" s="97"/>
      <c r="M1678" s="97"/>
    </row>
    <row r="1679" spans="10:13" ht="15">
      <c r="J1679" s="97"/>
      <c r="K1679" s="97"/>
      <c r="L1679" s="97"/>
      <c r="M1679" s="97"/>
    </row>
    <row r="1680" spans="10:13" ht="15">
      <c r="J1680" s="97"/>
      <c r="K1680" s="97"/>
      <c r="L1680" s="97"/>
      <c r="M1680" s="97"/>
    </row>
    <row r="1681" spans="10:13" ht="15">
      <c r="J1681" s="97"/>
      <c r="K1681" s="97"/>
      <c r="L1681" s="97"/>
      <c r="M1681" s="97"/>
    </row>
    <row r="1682" spans="10:13" ht="15">
      <c r="J1682" s="97"/>
      <c r="K1682" s="97"/>
      <c r="L1682" s="97"/>
      <c r="M1682" s="97"/>
    </row>
    <row r="1683" spans="10:13" ht="15">
      <c r="J1683" s="97"/>
      <c r="K1683" s="97"/>
      <c r="L1683" s="97"/>
      <c r="M1683" s="97"/>
    </row>
    <row r="1684" spans="10:13" ht="15">
      <c r="J1684" s="97"/>
      <c r="K1684" s="97"/>
      <c r="L1684" s="97"/>
      <c r="M1684" s="97"/>
    </row>
    <row r="1685" spans="10:13" ht="15">
      <c r="J1685" s="97"/>
      <c r="K1685" s="97"/>
      <c r="L1685" s="97"/>
      <c r="M1685" s="97"/>
    </row>
    <row r="1686" spans="10:13" ht="15">
      <c r="J1686" s="97"/>
      <c r="K1686" s="97"/>
      <c r="L1686" s="97"/>
      <c r="M1686" s="97"/>
    </row>
    <row r="1687" spans="10:13" ht="15">
      <c r="J1687" s="97"/>
      <c r="K1687" s="97"/>
      <c r="L1687" s="97"/>
      <c r="M1687" s="97"/>
    </row>
    <row r="1688" spans="10:13" ht="15">
      <c r="J1688" s="97"/>
      <c r="K1688" s="97"/>
      <c r="L1688" s="97"/>
      <c r="M1688" s="97"/>
    </row>
    <row r="1689" spans="10:13" ht="15">
      <c r="J1689" s="97"/>
      <c r="K1689" s="97"/>
      <c r="L1689" s="97"/>
      <c r="M1689" s="97"/>
    </row>
    <row r="1690" spans="10:13" ht="15">
      <c r="J1690" s="97"/>
      <c r="K1690" s="97"/>
      <c r="L1690" s="97"/>
      <c r="M1690" s="97"/>
    </row>
    <row r="1691" spans="10:13" ht="15">
      <c r="J1691" s="97"/>
      <c r="K1691" s="97"/>
      <c r="L1691" s="97"/>
      <c r="M1691" s="97"/>
    </row>
    <row r="1692" spans="10:13" ht="15">
      <c r="J1692" s="97"/>
      <c r="K1692" s="97"/>
      <c r="L1692" s="97"/>
      <c r="M1692" s="97"/>
    </row>
    <row r="1693" spans="10:13" ht="15">
      <c r="J1693" s="97"/>
      <c r="K1693" s="97"/>
      <c r="L1693" s="97"/>
      <c r="M1693" s="97"/>
    </row>
    <row r="1694" spans="10:13" ht="15">
      <c r="J1694" s="97"/>
      <c r="K1694" s="97"/>
      <c r="L1694" s="97"/>
      <c r="M1694" s="97"/>
    </row>
    <row r="1695" spans="10:13" ht="15">
      <c r="J1695" s="97"/>
      <c r="K1695" s="97"/>
      <c r="L1695" s="97"/>
      <c r="M1695" s="97"/>
    </row>
    <row r="1696" spans="10:13" ht="15">
      <c r="J1696" s="97"/>
      <c r="K1696" s="97"/>
      <c r="L1696" s="97"/>
      <c r="M1696" s="97"/>
    </row>
    <row r="1697" spans="10:13" ht="15">
      <c r="J1697" s="97"/>
      <c r="K1697" s="97"/>
      <c r="L1697" s="97"/>
      <c r="M1697" s="97"/>
    </row>
    <row r="1698" spans="10:13" ht="15">
      <c r="J1698" s="97"/>
      <c r="K1698" s="97"/>
      <c r="L1698" s="97"/>
      <c r="M1698" s="97"/>
    </row>
    <row r="1699" spans="10:13" ht="15">
      <c r="J1699" s="97"/>
      <c r="K1699" s="97"/>
      <c r="L1699" s="97"/>
      <c r="M1699" s="97"/>
    </row>
    <row r="1700" spans="10:13" ht="15">
      <c r="J1700" s="97"/>
      <c r="K1700" s="97"/>
      <c r="L1700" s="97"/>
      <c r="M1700" s="97"/>
    </row>
    <row r="1701" spans="10:13" ht="15">
      <c r="J1701" s="97"/>
      <c r="K1701" s="97"/>
      <c r="L1701" s="97"/>
      <c r="M1701" s="97"/>
    </row>
    <row r="1702" spans="10:13" ht="15">
      <c r="J1702" s="97"/>
      <c r="K1702" s="97"/>
      <c r="L1702" s="97"/>
      <c r="M1702" s="97"/>
    </row>
    <row r="1703" spans="10:13" ht="15">
      <c r="J1703" s="97"/>
      <c r="K1703" s="97"/>
      <c r="L1703" s="97"/>
      <c r="M1703" s="97"/>
    </row>
    <row r="1704" spans="10:13" ht="15">
      <c r="J1704" s="97"/>
      <c r="K1704" s="97"/>
      <c r="L1704" s="97"/>
      <c r="M1704" s="97"/>
    </row>
    <row r="1705" spans="10:13" ht="15">
      <c r="J1705" s="97"/>
      <c r="K1705" s="97"/>
      <c r="L1705" s="97"/>
      <c r="M1705" s="97"/>
    </row>
    <row r="1706" spans="10:13" ht="15">
      <c r="J1706" s="97"/>
      <c r="K1706" s="97"/>
      <c r="L1706" s="97"/>
      <c r="M1706" s="97"/>
    </row>
    <row r="1707" spans="10:13" ht="15">
      <c r="J1707" s="97"/>
      <c r="K1707" s="97"/>
      <c r="L1707" s="97"/>
      <c r="M1707" s="97"/>
    </row>
    <row r="1708" spans="10:13" ht="15">
      <c r="J1708" s="97"/>
      <c r="K1708" s="97"/>
      <c r="L1708" s="97"/>
      <c r="M1708" s="97"/>
    </row>
    <row r="1709" spans="10:13" ht="15">
      <c r="J1709" s="97"/>
      <c r="K1709" s="97"/>
      <c r="L1709" s="97"/>
      <c r="M1709" s="97"/>
    </row>
    <row r="1710" spans="10:13" ht="15">
      <c r="J1710" s="97"/>
      <c r="K1710" s="97"/>
      <c r="L1710" s="97"/>
      <c r="M1710" s="97"/>
    </row>
    <row r="1711" spans="10:13" ht="15">
      <c r="J1711" s="97"/>
      <c r="K1711" s="97"/>
      <c r="L1711" s="97"/>
      <c r="M1711" s="97"/>
    </row>
    <row r="1712" spans="10:13" ht="15">
      <c r="J1712" s="97"/>
      <c r="K1712" s="97"/>
      <c r="L1712" s="97"/>
      <c r="M1712" s="97"/>
    </row>
    <row r="1713" spans="10:13" ht="15">
      <c r="J1713" s="97"/>
      <c r="K1713" s="97"/>
      <c r="L1713" s="97"/>
      <c r="M1713" s="97"/>
    </row>
    <row r="1714" spans="10:13" ht="15">
      <c r="J1714" s="97"/>
      <c r="K1714" s="97"/>
      <c r="L1714" s="97"/>
      <c r="M1714" s="97"/>
    </row>
    <row r="1715" spans="10:13" ht="15">
      <c r="J1715" s="97"/>
      <c r="K1715" s="97"/>
      <c r="L1715" s="97"/>
      <c r="M1715" s="97"/>
    </row>
    <row r="1716" spans="10:13" ht="15">
      <c r="J1716" s="97"/>
      <c r="K1716" s="97"/>
      <c r="L1716" s="97"/>
      <c r="M1716" s="97"/>
    </row>
    <row r="1717" spans="10:13" ht="15">
      <c r="J1717" s="97"/>
      <c r="K1717" s="97"/>
      <c r="L1717" s="97"/>
      <c r="M1717" s="97"/>
    </row>
    <row r="1718" spans="10:13" ht="15">
      <c r="J1718" s="97"/>
      <c r="K1718" s="97"/>
      <c r="L1718" s="97"/>
      <c r="M1718" s="97"/>
    </row>
    <row r="1719" spans="10:13" ht="15">
      <c r="J1719" s="97"/>
      <c r="K1719" s="97"/>
      <c r="L1719" s="97"/>
      <c r="M1719" s="97"/>
    </row>
    <row r="1720" spans="10:13" ht="15">
      <c r="J1720" s="97"/>
      <c r="K1720" s="97"/>
      <c r="L1720" s="97"/>
      <c r="M1720" s="97"/>
    </row>
    <row r="1721" spans="10:13" ht="15">
      <c r="J1721" s="97"/>
      <c r="K1721" s="97"/>
      <c r="L1721" s="97"/>
      <c r="M1721" s="97"/>
    </row>
    <row r="1722" spans="10:13" ht="15">
      <c r="J1722" s="97"/>
      <c r="K1722" s="97"/>
      <c r="L1722" s="97"/>
      <c r="M1722" s="97"/>
    </row>
    <row r="1723" spans="10:13" ht="15">
      <c r="J1723" s="97"/>
      <c r="K1723" s="97"/>
      <c r="L1723" s="97"/>
      <c r="M1723" s="97"/>
    </row>
    <row r="1724" spans="10:13" ht="15">
      <c r="J1724" s="97"/>
      <c r="K1724" s="97"/>
      <c r="L1724" s="97"/>
      <c r="M1724" s="97"/>
    </row>
    <row r="1725" spans="10:13" ht="15">
      <c r="J1725" s="97"/>
      <c r="K1725" s="97"/>
      <c r="L1725" s="97"/>
      <c r="M1725" s="97"/>
    </row>
    <row r="1726" spans="10:13" ht="15">
      <c r="J1726" s="97"/>
      <c r="K1726" s="97"/>
      <c r="L1726" s="97"/>
      <c r="M1726" s="97"/>
    </row>
    <row r="1727" spans="10:13" ht="15">
      <c r="J1727" s="97"/>
      <c r="K1727" s="97"/>
      <c r="L1727" s="97"/>
      <c r="M1727" s="97"/>
    </row>
    <row r="1728" spans="10:13" ht="15">
      <c r="J1728" s="97"/>
      <c r="K1728" s="97"/>
      <c r="L1728" s="97"/>
      <c r="M1728" s="97"/>
    </row>
    <row r="1729" spans="10:13" ht="15">
      <c r="J1729" s="97"/>
      <c r="K1729" s="97"/>
      <c r="L1729" s="97"/>
      <c r="M1729" s="97"/>
    </row>
    <row r="1730" spans="10:13" ht="15">
      <c r="J1730" s="97"/>
      <c r="K1730" s="97"/>
      <c r="L1730" s="97"/>
      <c r="M1730" s="97"/>
    </row>
    <row r="1731" spans="10:13" ht="15">
      <c r="J1731" s="97"/>
      <c r="K1731" s="97"/>
      <c r="L1731" s="97"/>
      <c r="M1731" s="97"/>
    </row>
    <row r="1732" spans="10:13" ht="15">
      <c r="J1732" s="97"/>
      <c r="K1732" s="97"/>
      <c r="L1732" s="97"/>
      <c r="M1732" s="97"/>
    </row>
    <row r="1733" spans="10:13" ht="15">
      <c r="J1733" s="97"/>
      <c r="K1733" s="97"/>
      <c r="L1733" s="97"/>
      <c r="M1733" s="97"/>
    </row>
    <row r="1734" spans="10:13" ht="15">
      <c r="J1734" s="97"/>
      <c r="K1734" s="97"/>
      <c r="L1734" s="97"/>
      <c r="M1734" s="97"/>
    </row>
    <row r="1735" spans="10:13" ht="15">
      <c r="J1735" s="97"/>
      <c r="K1735" s="97"/>
      <c r="L1735" s="97"/>
      <c r="M1735" s="97"/>
    </row>
    <row r="1736" spans="10:13" ht="15">
      <c r="J1736" s="97"/>
      <c r="K1736" s="97"/>
      <c r="L1736" s="97"/>
      <c r="M1736" s="97"/>
    </row>
    <row r="1737" spans="10:13" ht="15">
      <c r="J1737" s="97"/>
      <c r="K1737" s="97"/>
      <c r="L1737" s="97"/>
      <c r="M1737" s="97"/>
    </row>
    <row r="1738" spans="10:13" ht="15">
      <c r="J1738" s="97"/>
      <c r="K1738" s="97"/>
      <c r="L1738" s="97"/>
      <c r="M1738" s="97"/>
    </row>
    <row r="1739" spans="10:13" ht="15">
      <c r="J1739" s="97"/>
      <c r="K1739" s="97"/>
      <c r="L1739" s="97"/>
      <c r="M1739" s="97"/>
    </row>
    <row r="1740" spans="10:13" ht="15">
      <c r="J1740" s="97"/>
      <c r="K1740" s="97"/>
      <c r="L1740" s="97"/>
      <c r="M1740" s="97"/>
    </row>
    <row r="1741" spans="10:13" ht="15">
      <c r="J1741" s="97"/>
      <c r="K1741" s="97"/>
      <c r="L1741" s="97"/>
      <c r="M1741" s="97"/>
    </row>
    <row r="1742" spans="10:13" ht="15">
      <c r="J1742" s="97"/>
      <c r="K1742" s="97"/>
      <c r="L1742" s="97"/>
      <c r="M1742" s="97"/>
    </row>
    <row r="1743" spans="10:13" ht="15">
      <c r="J1743" s="97"/>
      <c r="K1743" s="97"/>
      <c r="L1743" s="97"/>
      <c r="M1743" s="97"/>
    </row>
    <row r="1744" spans="10:13" ht="15">
      <c r="J1744" s="97"/>
      <c r="K1744" s="97"/>
      <c r="L1744" s="97"/>
      <c r="M1744" s="97"/>
    </row>
    <row r="1745" spans="10:13" ht="15">
      <c r="J1745" s="97"/>
      <c r="K1745" s="97"/>
      <c r="L1745" s="97"/>
      <c r="M1745" s="97"/>
    </row>
    <row r="1746" spans="10:13" ht="15">
      <c r="J1746" s="97"/>
      <c r="K1746" s="97"/>
      <c r="L1746" s="97"/>
      <c r="M1746" s="97"/>
    </row>
    <row r="1747" spans="10:13" ht="15">
      <c r="J1747" s="97"/>
      <c r="K1747" s="97"/>
      <c r="L1747" s="97"/>
      <c r="M1747" s="97"/>
    </row>
    <row r="1748" spans="10:13" ht="15">
      <c r="J1748" s="97"/>
      <c r="K1748" s="97"/>
      <c r="L1748" s="97"/>
      <c r="M1748" s="97"/>
    </row>
    <row r="1749" spans="10:13" ht="15">
      <c r="J1749" s="97"/>
      <c r="K1749" s="97"/>
      <c r="L1749" s="97"/>
      <c r="M1749" s="97"/>
    </row>
    <row r="1750" spans="10:13" ht="15">
      <c r="J1750" s="97"/>
      <c r="K1750" s="97"/>
      <c r="L1750" s="97"/>
      <c r="M1750" s="97"/>
    </row>
    <row r="1751" spans="10:13" ht="15">
      <c r="J1751" s="97"/>
      <c r="K1751" s="97"/>
      <c r="L1751" s="97"/>
      <c r="M1751" s="97"/>
    </row>
    <row r="1752" spans="10:13" ht="15">
      <c r="J1752" s="97"/>
      <c r="K1752" s="97"/>
      <c r="L1752" s="97"/>
      <c r="M1752" s="97"/>
    </row>
    <row r="1753" spans="10:13" ht="15">
      <c r="J1753" s="97"/>
      <c r="K1753" s="97"/>
      <c r="L1753" s="97"/>
      <c r="M1753" s="97"/>
    </row>
    <row r="1754" spans="10:13" ht="15">
      <c r="J1754" s="97"/>
      <c r="K1754" s="97"/>
      <c r="L1754" s="97"/>
      <c r="M1754" s="97"/>
    </row>
    <row r="1755" spans="10:13" ht="15">
      <c r="J1755" s="97"/>
      <c r="K1755" s="97"/>
      <c r="L1755" s="97"/>
      <c r="M1755" s="97"/>
    </row>
    <row r="1756" spans="10:13" ht="15">
      <c r="J1756" s="97"/>
      <c r="K1756" s="97"/>
      <c r="L1756" s="97"/>
      <c r="M1756" s="97"/>
    </row>
    <row r="1757" spans="10:13" ht="15">
      <c r="J1757" s="97"/>
      <c r="K1757" s="97"/>
      <c r="L1757" s="97"/>
      <c r="M1757" s="97"/>
    </row>
    <row r="1758" spans="10:13" ht="15">
      <c r="J1758" s="97"/>
      <c r="K1758" s="97"/>
      <c r="L1758" s="97"/>
      <c r="M1758" s="97"/>
    </row>
    <row r="1759" spans="10:13" ht="15">
      <c r="J1759" s="97"/>
      <c r="K1759" s="97"/>
      <c r="L1759" s="97"/>
      <c r="M1759" s="97"/>
    </row>
    <row r="1760" spans="10:13" ht="15">
      <c r="J1760" s="97"/>
      <c r="K1760" s="97"/>
      <c r="L1760" s="97"/>
      <c r="M1760" s="97"/>
    </row>
    <row r="1761" spans="10:13" ht="15">
      <c r="J1761" s="97"/>
      <c r="K1761" s="97"/>
      <c r="L1761" s="97"/>
      <c r="M1761" s="97"/>
    </row>
    <row r="1762" spans="10:13" ht="15">
      <c r="J1762" s="97"/>
      <c r="K1762" s="97"/>
      <c r="L1762" s="97"/>
      <c r="M1762" s="97"/>
    </row>
    <row r="1763" spans="10:13" ht="15">
      <c r="J1763" s="97"/>
      <c r="K1763" s="97"/>
      <c r="L1763" s="97"/>
      <c r="M1763" s="97"/>
    </row>
    <row r="1764" spans="10:13" ht="15">
      <c r="J1764" s="97"/>
      <c r="K1764" s="97"/>
      <c r="L1764" s="97"/>
      <c r="M1764" s="97"/>
    </row>
    <row r="1765" spans="10:13" ht="15">
      <c r="J1765" s="97"/>
      <c r="K1765" s="97"/>
      <c r="L1765" s="97"/>
      <c r="M1765" s="97"/>
    </row>
    <row r="1766" spans="10:13" ht="15">
      <c r="J1766" s="97"/>
      <c r="K1766" s="97"/>
      <c r="L1766" s="97"/>
      <c r="M1766" s="97"/>
    </row>
    <row r="1767" spans="10:13" ht="15">
      <c r="J1767" s="97"/>
      <c r="K1767" s="97"/>
      <c r="L1767" s="97"/>
      <c r="M1767" s="97"/>
    </row>
    <row r="1768" spans="10:13" ht="15">
      <c r="J1768" s="97"/>
      <c r="K1768" s="97"/>
      <c r="L1768" s="97"/>
      <c r="M1768" s="97"/>
    </row>
    <row r="1769" spans="10:13" ht="15">
      <c r="J1769" s="97"/>
      <c r="K1769" s="97"/>
      <c r="L1769" s="97"/>
      <c r="M1769" s="97"/>
    </row>
    <row r="1770" spans="10:13" ht="15">
      <c r="J1770" s="97"/>
      <c r="K1770" s="97"/>
      <c r="L1770" s="97"/>
      <c r="M1770" s="97"/>
    </row>
    <row r="1771" spans="10:13" ht="15">
      <c r="J1771" s="97"/>
      <c r="K1771" s="97"/>
      <c r="L1771" s="97"/>
      <c r="M1771" s="97"/>
    </row>
    <row r="1772" spans="10:13" ht="15">
      <c r="J1772" s="97"/>
      <c r="K1772" s="97"/>
      <c r="L1772" s="97"/>
      <c r="M1772" s="97"/>
    </row>
    <row r="1773" spans="10:13" ht="15">
      <c r="J1773" s="97"/>
      <c r="K1773" s="97"/>
      <c r="L1773" s="97"/>
      <c r="M1773" s="97"/>
    </row>
    <row r="1774" spans="10:13" ht="15">
      <c r="J1774" s="97"/>
      <c r="K1774" s="97"/>
      <c r="L1774" s="97"/>
      <c r="M1774" s="97"/>
    </row>
    <row r="1775" spans="10:13" ht="15">
      <c r="J1775" s="97"/>
      <c r="K1775" s="97"/>
      <c r="L1775" s="97"/>
      <c r="M1775" s="97"/>
    </row>
    <row r="1776" spans="10:13" ht="15">
      <c r="J1776" s="97"/>
      <c r="K1776" s="97"/>
      <c r="L1776" s="97"/>
      <c r="M1776" s="97"/>
    </row>
    <row r="1777" spans="10:13" ht="15">
      <c r="J1777" s="97"/>
      <c r="K1777" s="97"/>
      <c r="L1777" s="97"/>
      <c r="M1777" s="97"/>
    </row>
    <row r="1778" spans="10:13" ht="15">
      <c r="J1778" s="97"/>
      <c r="K1778" s="97"/>
      <c r="L1778" s="97"/>
      <c r="M1778" s="97"/>
    </row>
    <row r="1779" spans="10:13" ht="15">
      <c r="J1779" s="97"/>
      <c r="K1779" s="97"/>
      <c r="L1779" s="97"/>
      <c r="M1779" s="97"/>
    </row>
    <row r="1780" spans="10:13" ht="15">
      <c r="J1780" s="97"/>
      <c r="K1780" s="97"/>
      <c r="L1780" s="97"/>
      <c r="M1780" s="97"/>
    </row>
    <row r="1781" spans="10:13" ht="15">
      <c r="J1781" s="97"/>
      <c r="K1781" s="97"/>
      <c r="L1781" s="97"/>
      <c r="M1781" s="97"/>
    </row>
    <row r="1782" spans="10:13" ht="15">
      <c r="J1782" s="97"/>
      <c r="K1782" s="97"/>
      <c r="L1782" s="97"/>
      <c r="M1782" s="97"/>
    </row>
    <row r="1783" spans="10:13" ht="15">
      <c r="J1783" s="97"/>
      <c r="K1783" s="97"/>
      <c r="L1783" s="97"/>
      <c r="M1783" s="97"/>
    </row>
    <row r="1784" spans="10:13" ht="15">
      <c r="J1784" s="97"/>
      <c r="K1784" s="97"/>
      <c r="L1784" s="97"/>
      <c r="M1784" s="97"/>
    </row>
    <row r="1785" spans="10:13" ht="15">
      <c r="J1785" s="97"/>
      <c r="K1785" s="97"/>
      <c r="L1785" s="97"/>
      <c r="M1785" s="97"/>
    </row>
    <row r="1786" spans="10:13" ht="15">
      <c r="J1786" s="97"/>
      <c r="K1786" s="97"/>
      <c r="L1786" s="97"/>
      <c r="M1786" s="97"/>
    </row>
    <row r="1787" spans="10:13" ht="15">
      <c r="J1787" s="97"/>
      <c r="K1787" s="97"/>
      <c r="L1787" s="97"/>
      <c r="M1787" s="97"/>
    </row>
    <row r="1788" spans="10:13" ht="15">
      <c r="J1788" s="97"/>
      <c r="K1788" s="97"/>
      <c r="L1788" s="97"/>
      <c r="M1788" s="97"/>
    </row>
    <row r="1789" spans="10:13" ht="15">
      <c r="J1789" s="97"/>
      <c r="K1789" s="97"/>
      <c r="L1789" s="97"/>
      <c r="M1789" s="97"/>
    </row>
    <row r="1790" spans="10:13" ht="15">
      <c r="J1790" s="97"/>
      <c r="K1790" s="97"/>
      <c r="L1790" s="97"/>
      <c r="M1790" s="97"/>
    </row>
    <row r="1791" spans="10:13" ht="15">
      <c r="J1791" s="97"/>
      <c r="K1791" s="97"/>
      <c r="L1791" s="97"/>
      <c r="M1791" s="97"/>
    </row>
    <row r="1792" spans="10:13" ht="15">
      <c r="J1792" s="97"/>
      <c r="K1792" s="97"/>
      <c r="L1792" s="97"/>
      <c r="M1792" s="97"/>
    </row>
    <row r="1793" spans="10:13" ht="15">
      <c r="J1793" s="97"/>
      <c r="K1793" s="97"/>
      <c r="L1793" s="97"/>
      <c r="M1793" s="97"/>
    </row>
    <row r="1794" spans="10:13" ht="15">
      <c r="J1794" s="97"/>
      <c r="K1794" s="97"/>
      <c r="L1794" s="97"/>
      <c r="M1794" s="97"/>
    </row>
    <row r="1795" spans="10:13" ht="15">
      <c r="J1795" s="97"/>
      <c r="K1795" s="97"/>
      <c r="L1795" s="97"/>
      <c r="M1795" s="97"/>
    </row>
    <row r="1796" spans="10:13" ht="15">
      <c r="J1796" s="97"/>
      <c r="K1796" s="97"/>
      <c r="L1796" s="97"/>
      <c r="M1796" s="97"/>
    </row>
    <row r="1797" spans="10:13" ht="15">
      <c r="J1797" s="97"/>
      <c r="K1797" s="97"/>
      <c r="L1797" s="97"/>
      <c r="M1797" s="97"/>
    </row>
    <row r="1798" spans="10:13" ht="15">
      <c r="J1798" s="97"/>
      <c r="K1798" s="97"/>
      <c r="L1798" s="97"/>
      <c r="M1798" s="97"/>
    </row>
    <row r="1799" spans="10:13" ht="15">
      <c r="J1799" s="97"/>
      <c r="K1799" s="97"/>
      <c r="L1799" s="97"/>
      <c r="M1799" s="97"/>
    </row>
    <row r="1800" spans="10:13" ht="15">
      <c r="J1800" s="97"/>
      <c r="K1800" s="97"/>
      <c r="L1800" s="97"/>
      <c r="M1800" s="97"/>
    </row>
    <row r="1801" spans="10:13" ht="15">
      <c r="J1801" s="97"/>
      <c r="K1801" s="97"/>
      <c r="L1801" s="97"/>
      <c r="M1801" s="97"/>
    </row>
    <row r="1802" spans="10:13" ht="15">
      <c r="J1802" s="97"/>
      <c r="K1802" s="97"/>
      <c r="L1802" s="97"/>
      <c r="M1802" s="97"/>
    </row>
    <row r="1803" spans="10:13" ht="15">
      <c r="J1803" s="97"/>
      <c r="K1803" s="97"/>
      <c r="L1803" s="97"/>
      <c r="M1803" s="97"/>
    </row>
    <row r="1804" spans="10:13" ht="15">
      <c r="J1804" s="97"/>
      <c r="K1804" s="97"/>
      <c r="L1804" s="97"/>
      <c r="M1804" s="97"/>
    </row>
    <row r="1805" spans="10:13" ht="15">
      <c r="J1805" s="97"/>
      <c r="K1805" s="97"/>
      <c r="L1805" s="97"/>
      <c r="M1805" s="97"/>
    </row>
    <row r="1806" spans="10:13" ht="15">
      <c r="J1806" s="97"/>
      <c r="K1806" s="97"/>
      <c r="L1806" s="97"/>
      <c r="M1806" s="97"/>
    </row>
    <row r="1807" spans="10:13" ht="15">
      <c r="J1807" s="97"/>
      <c r="K1807" s="97"/>
      <c r="L1807" s="97"/>
      <c r="M1807" s="97"/>
    </row>
    <row r="1808" spans="10:13" ht="15">
      <c r="J1808" s="97"/>
      <c r="K1808" s="97"/>
      <c r="L1808" s="97"/>
      <c r="M1808" s="97"/>
    </row>
    <row r="1809" spans="10:13" ht="15">
      <c r="J1809" s="97"/>
      <c r="K1809" s="97"/>
      <c r="L1809" s="97"/>
      <c r="M1809" s="97"/>
    </row>
    <row r="1810" spans="10:13" ht="15">
      <c r="J1810" s="97"/>
      <c r="K1810" s="97"/>
      <c r="L1810" s="97"/>
      <c r="M1810" s="97"/>
    </row>
    <row r="1811" spans="10:13" ht="15">
      <c r="J1811" s="97"/>
      <c r="K1811" s="97"/>
      <c r="L1811" s="97"/>
      <c r="M1811" s="97"/>
    </row>
    <row r="1812" spans="10:13" ht="15">
      <c r="J1812" s="97"/>
      <c r="K1812" s="97"/>
      <c r="L1812" s="97"/>
      <c r="M1812" s="97"/>
    </row>
    <row r="1813" spans="10:13" ht="15">
      <c r="J1813" s="97"/>
      <c r="K1813" s="97"/>
      <c r="L1813" s="97"/>
      <c r="M1813" s="97"/>
    </row>
    <row r="1814" spans="10:13" ht="15">
      <c r="J1814" s="97"/>
      <c r="K1814" s="97"/>
      <c r="L1814" s="97"/>
      <c r="M1814" s="97"/>
    </row>
    <row r="1815" spans="10:13" ht="15">
      <c r="J1815" s="97"/>
      <c r="K1815" s="97"/>
      <c r="L1815" s="97"/>
      <c r="M1815" s="97"/>
    </row>
    <row r="1816" spans="10:13" ht="15">
      <c r="J1816" s="97"/>
      <c r="K1816" s="97"/>
      <c r="L1816" s="97"/>
      <c r="M1816" s="97"/>
    </row>
    <row r="1817" spans="10:13" ht="15">
      <c r="J1817" s="97"/>
      <c r="K1817" s="97"/>
      <c r="L1817" s="97"/>
      <c r="M1817" s="97"/>
    </row>
    <row r="1818" spans="10:13" ht="15">
      <c r="J1818" s="97"/>
      <c r="K1818" s="97"/>
      <c r="L1818" s="97"/>
      <c r="M1818" s="97"/>
    </row>
    <row r="1819" spans="10:13" ht="15">
      <c r="J1819" s="97"/>
      <c r="K1819" s="97"/>
      <c r="L1819" s="97"/>
      <c r="M1819" s="97"/>
    </row>
    <row r="1820" spans="10:13" ht="15">
      <c r="J1820" s="97"/>
      <c r="K1820" s="97"/>
      <c r="L1820" s="97"/>
      <c r="M1820" s="97"/>
    </row>
    <row r="1821" spans="10:13" ht="15">
      <c r="J1821" s="97"/>
      <c r="K1821" s="97"/>
      <c r="L1821" s="97"/>
      <c r="M1821" s="97"/>
    </row>
    <row r="1822" spans="10:13" ht="15">
      <c r="J1822" s="97"/>
      <c r="K1822" s="97"/>
      <c r="L1822" s="97"/>
      <c r="M1822" s="97"/>
    </row>
    <row r="1823" spans="10:13" ht="15">
      <c r="J1823" s="97"/>
      <c r="K1823" s="97"/>
      <c r="L1823" s="97"/>
      <c r="M1823" s="97"/>
    </row>
    <row r="1824" spans="10:13" ht="15">
      <c r="J1824" s="97"/>
      <c r="K1824" s="97"/>
      <c r="L1824" s="97"/>
      <c r="M1824" s="97"/>
    </row>
    <row r="1825" spans="10:13" ht="15">
      <c r="J1825" s="97"/>
      <c r="K1825" s="97"/>
      <c r="L1825" s="97"/>
      <c r="M1825" s="97"/>
    </row>
    <row r="1826" spans="10:13" ht="15">
      <c r="J1826" s="97"/>
      <c r="K1826" s="97"/>
      <c r="L1826" s="97"/>
      <c r="M1826" s="97"/>
    </row>
    <row r="1827" spans="10:13" ht="15">
      <c r="J1827" s="97"/>
      <c r="K1827" s="97"/>
      <c r="L1827" s="97"/>
      <c r="M1827" s="97"/>
    </row>
    <row r="1828" spans="10:13" ht="15">
      <c r="J1828" s="97"/>
      <c r="K1828" s="97"/>
      <c r="L1828" s="97"/>
      <c r="M1828" s="97"/>
    </row>
    <row r="1829" spans="10:13" ht="15">
      <c r="J1829" s="97"/>
      <c r="K1829" s="97"/>
      <c r="L1829" s="97"/>
      <c r="M1829" s="97"/>
    </row>
    <row r="1830" spans="10:13" ht="15">
      <c r="J1830" s="97"/>
      <c r="K1830" s="97"/>
      <c r="L1830" s="97"/>
      <c r="M1830" s="97"/>
    </row>
    <row r="1831" spans="10:13" ht="15">
      <c r="J1831" s="97"/>
      <c r="K1831" s="97"/>
      <c r="L1831" s="97"/>
      <c r="M1831" s="97"/>
    </row>
    <row r="1832" spans="10:13" ht="15">
      <c r="J1832" s="97"/>
      <c r="K1832" s="97"/>
      <c r="L1832" s="97"/>
      <c r="M1832" s="97"/>
    </row>
    <row r="1833" spans="10:13" ht="15">
      <c r="J1833" s="97"/>
      <c r="K1833" s="97"/>
      <c r="L1833" s="97"/>
      <c r="M1833" s="97"/>
    </row>
    <row r="1834" spans="10:13" ht="15">
      <c r="J1834" s="97"/>
      <c r="K1834" s="97"/>
      <c r="L1834" s="97"/>
      <c r="M1834" s="97"/>
    </row>
    <row r="1835" spans="10:13" ht="15">
      <c r="J1835" s="97"/>
      <c r="K1835" s="97"/>
      <c r="L1835" s="97"/>
      <c r="M1835" s="97"/>
    </row>
    <row r="1836" spans="10:13" ht="15">
      <c r="J1836" s="97"/>
      <c r="K1836" s="97"/>
      <c r="L1836" s="97"/>
      <c r="M1836" s="97"/>
    </row>
    <row r="1837" spans="10:13" ht="15">
      <c r="J1837" s="97"/>
      <c r="K1837" s="97"/>
      <c r="L1837" s="97"/>
      <c r="M1837" s="97"/>
    </row>
    <row r="1838" spans="10:13" ht="15">
      <c r="J1838" s="97"/>
      <c r="K1838" s="97"/>
      <c r="L1838" s="97"/>
      <c r="M1838" s="97"/>
    </row>
    <row r="1839" spans="10:13" ht="15">
      <c r="J1839" s="97"/>
      <c r="K1839" s="97"/>
      <c r="L1839" s="97"/>
      <c r="M1839" s="97"/>
    </row>
    <row r="1840" spans="10:13" ht="15">
      <c r="J1840" s="97"/>
      <c r="K1840" s="97"/>
      <c r="L1840" s="97"/>
      <c r="M1840" s="97"/>
    </row>
    <row r="1841" spans="10:13" ht="15">
      <c r="J1841" s="97"/>
      <c r="K1841" s="97"/>
      <c r="L1841" s="97"/>
      <c r="M1841" s="97"/>
    </row>
    <row r="1842" spans="10:13" ht="15">
      <c r="J1842" s="97"/>
      <c r="K1842" s="97"/>
      <c r="L1842" s="97"/>
      <c r="M1842" s="97"/>
    </row>
    <row r="1843" spans="10:13" ht="15">
      <c r="J1843" s="97"/>
      <c r="K1843" s="97"/>
      <c r="L1843" s="97"/>
      <c r="M1843" s="97"/>
    </row>
    <row r="1844" spans="10:13" ht="15">
      <c r="J1844" s="97"/>
      <c r="K1844" s="97"/>
      <c r="L1844" s="97"/>
      <c r="M1844" s="97"/>
    </row>
    <row r="1845" spans="10:13" ht="15">
      <c r="J1845" s="97"/>
      <c r="K1845" s="97"/>
      <c r="L1845" s="97"/>
      <c r="M1845" s="97"/>
    </row>
    <row r="1846" spans="10:13" ht="15">
      <c r="J1846" s="97"/>
      <c r="K1846" s="97"/>
      <c r="L1846" s="97"/>
      <c r="M1846" s="97"/>
    </row>
    <row r="1847" spans="10:13" ht="15">
      <c r="J1847" s="97"/>
      <c r="K1847" s="97"/>
      <c r="L1847" s="97"/>
      <c r="M1847" s="97"/>
    </row>
    <row r="1848" spans="10:13" ht="15">
      <c r="J1848" s="97"/>
      <c r="K1848" s="97"/>
      <c r="L1848" s="97"/>
      <c r="M1848" s="97"/>
    </row>
    <row r="1849" spans="10:13" ht="15">
      <c r="J1849" s="97"/>
      <c r="K1849" s="97"/>
      <c r="L1849" s="97"/>
      <c r="M1849" s="97"/>
    </row>
    <row r="1850" spans="10:13" ht="15">
      <c r="J1850" s="97"/>
      <c r="K1850" s="97"/>
      <c r="L1850" s="97"/>
      <c r="M1850" s="97"/>
    </row>
    <row r="1851" spans="10:13" ht="15">
      <c r="J1851" s="97"/>
      <c r="K1851" s="97"/>
      <c r="L1851" s="97"/>
      <c r="M1851" s="97"/>
    </row>
    <row r="1852" spans="10:13" ht="15">
      <c r="J1852" s="97"/>
      <c r="K1852" s="97"/>
      <c r="L1852" s="97"/>
      <c r="M1852" s="97"/>
    </row>
    <row r="1853" spans="10:13" ht="15">
      <c r="J1853" s="97"/>
      <c r="K1853" s="97"/>
      <c r="L1853" s="97"/>
      <c r="M1853" s="97"/>
    </row>
    <row r="1854" spans="10:13" ht="15">
      <c r="J1854" s="97"/>
      <c r="K1854" s="97"/>
      <c r="L1854" s="97"/>
      <c r="M1854" s="97"/>
    </row>
    <row r="1855" spans="10:13" ht="15">
      <c r="J1855" s="97"/>
      <c r="K1855" s="97"/>
      <c r="L1855" s="97"/>
      <c r="M1855" s="97"/>
    </row>
    <row r="1856" spans="10:13" ht="15">
      <c r="J1856" s="97"/>
      <c r="K1856" s="97"/>
      <c r="L1856" s="97"/>
      <c r="M1856" s="97"/>
    </row>
    <row r="1857" spans="10:13" ht="15">
      <c r="J1857" s="97"/>
      <c r="K1857" s="97"/>
      <c r="L1857" s="97"/>
      <c r="M1857" s="97"/>
    </row>
    <row r="1858" spans="10:13" ht="15">
      <c r="J1858" s="97"/>
      <c r="K1858" s="97"/>
      <c r="L1858" s="97"/>
      <c r="M1858" s="97"/>
    </row>
    <row r="1859" spans="10:13" ht="15">
      <c r="J1859" s="97"/>
      <c r="K1859" s="97"/>
      <c r="L1859" s="97"/>
      <c r="M1859" s="97"/>
    </row>
    <row r="1860" spans="10:13" ht="15">
      <c r="J1860" s="97"/>
      <c r="K1860" s="97"/>
      <c r="L1860" s="97"/>
      <c r="M1860" s="97"/>
    </row>
    <row r="1861" spans="10:13" ht="15">
      <c r="J1861" s="97"/>
      <c r="K1861" s="97"/>
      <c r="L1861" s="97"/>
      <c r="M1861" s="97"/>
    </row>
    <row r="1862" spans="10:13" ht="15">
      <c r="J1862" s="97"/>
      <c r="K1862" s="97"/>
      <c r="L1862" s="97"/>
      <c r="M1862" s="97"/>
    </row>
    <row r="1863" spans="10:13" ht="15">
      <c r="J1863" s="97"/>
      <c r="K1863" s="97"/>
      <c r="L1863" s="97"/>
      <c r="M1863" s="97"/>
    </row>
    <row r="1864" spans="10:13" ht="15">
      <c r="J1864" s="97"/>
      <c r="K1864" s="97"/>
      <c r="L1864" s="97"/>
      <c r="M1864" s="97"/>
    </row>
    <row r="1865" spans="10:13" ht="15">
      <c r="J1865" s="97"/>
      <c r="K1865" s="97"/>
      <c r="L1865" s="97"/>
      <c r="M1865" s="97"/>
    </row>
    <row r="1866" spans="10:13" ht="15">
      <c r="J1866" s="97"/>
      <c r="K1866" s="97"/>
      <c r="L1866" s="97"/>
      <c r="M1866" s="97"/>
    </row>
    <row r="1867" spans="10:13" ht="15">
      <c r="J1867" s="97"/>
      <c r="K1867" s="97"/>
      <c r="L1867" s="97"/>
      <c r="M1867" s="97"/>
    </row>
    <row r="1868" spans="10:13" ht="15">
      <c r="J1868" s="97"/>
      <c r="K1868" s="97"/>
      <c r="L1868" s="97"/>
      <c r="M1868" s="97"/>
    </row>
    <row r="1869" spans="10:13" ht="15">
      <c r="J1869" s="97"/>
      <c r="K1869" s="97"/>
      <c r="L1869" s="97"/>
      <c r="M1869" s="97"/>
    </row>
    <row r="1870" spans="10:13" ht="15">
      <c r="J1870" s="97"/>
      <c r="K1870" s="97"/>
      <c r="L1870" s="97"/>
      <c r="M1870" s="97"/>
    </row>
    <row r="1871" spans="10:13" ht="15">
      <c r="J1871" s="97"/>
      <c r="K1871" s="97"/>
      <c r="L1871" s="97"/>
      <c r="M1871" s="97"/>
    </row>
    <row r="1872" spans="10:13" ht="15">
      <c r="J1872" s="97"/>
      <c r="K1872" s="97"/>
      <c r="L1872" s="97"/>
      <c r="M1872" s="97"/>
    </row>
    <row r="1873" spans="10:13" ht="15">
      <c r="J1873" s="97"/>
      <c r="K1873" s="97"/>
      <c r="L1873" s="97"/>
      <c r="M1873" s="97"/>
    </row>
    <row r="1874" spans="10:13" ht="15">
      <c r="J1874" s="97"/>
      <c r="K1874" s="97"/>
      <c r="L1874" s="97"/>
      <c r="M1874" s="97"/>
    </row>
    <row r="1875" spans="10:13" ht="15">
      <c r="J1875" s="97"/>
      <c r="K1875" s="97"/>
      <c r="L1875" s="97"/>
      <c r="M1875" s="97"/>
    </row>
    <row r="1876" spans="10:13" ht="15">
      <c r="J1876" s="97"/>
      <c r="K1876" s="97"/>
      <c r="L1876" s="97"/>
      <c r="M1876" s="97"/>
    </row>
    <row r="1877" spans="10:13" ht="15">
      <c r="J1877" s="97"/>
      <c r="K1877" s="97"/>
      <c r="L1877" s="97"/>
      <c r="M1877" s="97"/>
    </row>
    <row r="1878" spans="10:13" ht="15">
      <c r="J1878" s="97"/>
      <c r="K1878" s="97"/>
      <c r="L1878" s="97"/>
      <c r="M1878" s="97"/>
    </row>
    <row r="1879" spans="10:13" ht="15">
      <c r="J1879" s="97"/>
      <c r="K1879" s="97"/>
      <c r="L1879" s="97"/>
      <c r="M1879" s="97"/>
    </row>
    <row r="1880" spans="10:13" ht="15">
      <c r="J1880" s="97"/>
      <c r="K1880" s="97"/>
      <c r="L1880" s="97"/>
      <c r="M1880" s="97"/>
    </row>
    <row r="1881" spans="10:13" ht="15">
      <c r="J1881" s="97"/>
      <c r="K1881" s="97"/>
      <c r="L1881" s="97"/>
      <c r="M1881" s="97"/>
    </row>
    <row r="1882" spans="10:13" ht="15">
      <c r="J1882" s="97"/>
      <c r="K1882" s="97"/>
      <c r="L1882" s="97"/>
      <c r="M1882" s="97"/>
    </row>
    <row r="1883" spans="10:13" ht="15">
      <c r="J1883" s="97"/>
      <c r="K1883" s="97"/>
      <c r="L1883" s="97"/>
      <c r="M1883" s="97"/>
    </row>
    <row r="1884" spans="10:13" ht="15">
      <c r="J1884" s="97"/>
      <c r="K1884" s="97"/>
      <c r="L1884" s="97"/>
      <c r="M1884" s="97"/>
    </row>
    <row r="1885" spans="10:13" ht="15">
      <c r="J1885" s="97"/>
      <c r="K1885" s="97"/>
      <c r="L1885" s="97"/>
      <c r="M1885" s="97"/>
    </row>
    <row r="1886" spans="10:13" ht="15">
      <c r="J1886" s="97"/>
      <c r="K1886" s="97"/>
      <c r="L1886" s="97"/>
      <c r="M1886" s="97"/>
    </row>
    <row r="1887" spans="10:13" ht="15">
      <c r="J1887" s="97"/>
      <c r="K1887" s="97"/>
      <c r="L1887" s="97"/>
      <c r="M1887" s="97"/>
    </row>
    <row r="1888" spans="10:13" ht="15">
      <c r="J1888" s="97"/>
      <c r="K1888" s="97"/>
      <c r="L1888" s="97"/>
      <c r="M1888" s="97"/>
    </row>
    <row r="1889" spans="10:13" ht="15">
      <c r="J1889" s="97"/>
      <c r="K1889" s="97"/>
      <c r="L1889" s="97"/>
      <c r="M1889" s="97"/>
    </row>
    <row r="1890" spans="10:13" ht="15">
      <c r="J1890" s="97"/>
      <c r="K1890" s="97"/>
      <c r="L1890" s="97"/>
      <c r="M1890" s="97"/>
    </row>
    <row r="1891" spans="10:13" ht="15">
      <c r="J1891" s="97"/>
      <c r="K1891" s="97"/>
      <c r="L1891" s="97"/>
      <c r="M1891" s="97"/>
    </row>
    <row r="1892" spans="10:13" ht="15">
      <c r="J1892" s="97"/>
      <c r="K1892" s="97"/>
      <c r="L1892" s="97"/>
      <c r="M1892" s="97"/>
    </row>
    <row r="1893" spans="10:13" ht="15">
      <c r="J1893" s="97"/>
      <c r="K1893" s="97"/>
      <c r="L1893" s="97"/>
      <c r="M1893" s="97"/>
    </row>
    <row r="1894" spans="10:13" ht="15">
      <c r="J1894" s="97"/>
      <c r="K1894" s="97"/>
      <c r="L1894" s="97"/>
      <c r="M1894" s="97"/>
    </row>
    <row r="1895" spans="10:13" ht="15">
      <c r="J1895" s="97"/>
      <c r="K1895" s="97"/>
      <c r="L1895" s="97"/>
      <c r="M1895" s="97"/>
    </row>
    <row r="1896" spans="10:13" ht="15">
      <c r="J1896" s="97"/>
      <c r="K1896" s="97"/>
      <c r="L1896" s="97"/>
      <c r="M1896" s="97"/>
    </row>
    <row r="1897" spans="10:13" ht="15">
      <c r="J1897" s="97"/>
      <c r="K1897" s="97"/>
      <c r="L1897" s="97"/>
      <c r="M1897" s="97"/>
    </row>
    <row r="1898" spans="10:13" ht="15">
      <c r="J1898" s="97"/>
      <c r="K1898" s="97"/>
      <c r="L1898" s="97"/>
      <c r="M1898" s="97"/>
    </row>
    <row r="1899" spans="10:13" ht="15">
      <c r="J1899" s="97"/>
      <c r="K1899" s="97"/>
      <c r="L1899" s="97"/>
      <c r="M1899" s="97"/>
    </row>
    <row r="1900" spans="10:13" ht="15">
      <c r="J1900" s="97"/>
      <c r="K1900" s="97"/>
      <c r="L1900" s="97"/>
      <c r="M1900" s="97"/>
    </row>
    <row r="1901" spans="10:13" ht="15">
      <c r="J1901" s="97"/>
      <c r="K1901" s="97"/>
      <c r="L1901" s="97"/>
      <c r="M1901" s="97"/>
    </row>
    <row r="1902" spans="10:13" ht="15">
      <c r="J1902" s="97"/>
      <c r="K1902" s="97"/>
      <c r="L1902" s="97"/>
      <c r="M1902" s="97"/>
    </row>
    <row r="1903" spans="10:13" ht="15">
      <c r="J1903" s="97"/>
      <c r="K1903" s="97"/>
      <c r="L1903" s="97"/>
      <c r="M1903" s="97"/>
    </row>
    <row r="1904" spans="10:13" ht="15">
      <c r="J1904" s="97"/>
      <c r="K1904" s="97"/>
      <c r="L1904" s="97"/>
      <c r="M1904" s="97"/>
    </row>
    <row r="1905" spans="10:13" ht="15">
      <c r="J1905" s="97"/>
      <c r="K1905" s="97"/>
      <c r="L1905" s="97"/>
      <c r="M1905" s="97"/>
    </row>
    <row r="1906" spans="10:13" ht="15">
      <c r="J1906" s="97"/>
      <c r="K1906" s="97"/>
      <c r="L1906" s="97"/>
      <c r="M1906" s="97"/>
    </row>
    <row r="1907" spans="10:13" ht="15">
      <c r="J1907" s="97"/>
      <c r="K1907" s="97"/>
      <c r="L1907" s="97"/>
      <c r="M1907" s="97"/>
    </row>
    <row r="1908" spans="10:13" ht="15">
      <c r="J1908" s="97"/>
      <c r="K1908" s="97"/>
      <c r="L1908" s="97"/>
      <c r="M1908" s="97"/>
    </row>
    <row r="1909" spans="10:13" ht="15">
      <c r="J1909" s="97"/>
      <c r="K1909" s="97"/>
      <c r="L1909" s="97"/>
      <c r="M1909" s="97"/>
    </row>
    <row r="1910" spans="10:13" ht="15">
      <c r="J1910" s="97"/>
      <c r="K1910" s="97"/>
      <c r="L1910" s="97"/>
      <c r="M1910" s="97"/>
    </row>
    <row r="1911" spans="10:13" ht="15">
      <c r="J1911" s="97"/>
      <c r="K1911" s="97"/>
      <c r="L1911" s="97"/>
      <c r="M1911" s="97"/>
    </row>
    <row r="1912" spans="10:13" ht="15">
      <c r="J1912" s="97"/>
      <c r="K1912" s="97"/>
      <c r="L1912" s="97"/>
      <c r="M1912" s="97"/>
    </row>
    <row r="1913" spans="10:13" ht="15">
      <c r="J1913" s="97"/>
      <c r="K1913" s="97"/>
      <c r="L1913" s="97"/>
      <c r="M1913" s="97"/>
    </row>
    <row r="1914" spans="10:13" ht="15">
      <c r="J1914" s="97"/>
      <c r="K1914" s="97"/>
      <c r="L1914" s="97"/>
      <c r="M1914" s="97"/>
    </row>
    <row r="1915" spans="10:13" ht="15">
      <c r="J1915" s="97"/>
      <c r="K1915" s="97"/>
      <c r="L1915" s="97"/>
      <c r="M1915" s="97"/>
    </row>
    <row r="1916" spans="10:13" ht="15">
      <c r="J1916" s="97"/>
      <c r="K1916" s="97"/>
      <c r="L1916" s="97"/>
      <c r="M1916" s="97"/>
    </row>
    <row r="1917" spans="10:13" ht="15">
      <c r="J1917" s="97"/>
      <c r="K1917" s="97"/>
      <c r="L1917" s="97"/>
      <c r="M1917" s="97"/>
    </row>
    <row r="1918" spans="10:13" ht="15">
      <c r="J1918" s="97"/>
      <c r="K1918" s="97"/>
      <c r="L1918" s="97"/>
      <c r="M1918" s="97"/>
    </row>
    <row r="1919" spans="10:13" ht="15">
      <c r="J1919" s="97"/>
      <c r="K1919" s="97"/>
      <c r="L1919" s="97"/>
      <c r="M1919" s="97"/>
    </row>
    <row r="1920" spans="10:13" ht="15">
      <c r="J1920" s="97"/>
      <c r="K1920" s="97"/>
      <c r="L1920" s="97"/>
      <c r="M1920" s="97"/>
    </row>
    <row r="1921" spans="10:13" ht="15">
      <c r="J1921" s="97"/>
      <c r="K1921" s="97"/>
      <c r="L1921" s="97"/>
      <c r="M1921" s="97"/>
    </row>
    <row r="1922" spans="10:13" ht="15">
      <c r="J1922" s="97"/>
      <c r="K1922" s="97"/>
      <c r="L1922" s="97"/>
      <c r="M1922" s="97"/>
    </row>
    <row r="1923" spans="10:13" ht="15">
      <c r="J1923" s="97"/>
      <c r="K1923" s="97"/>
      <c r="L1923" s="97"/>
      <c r="M1923" s="97"/>
    </row>
    <row r="1924" spans="10:13" ht="15">
      <c r="J1924" s="97"/>
      <c r="K1924" s="97"/>
      <c r="L1924" s="97"/>
      <c r="M1924" s="97"/>
    </row>
    <row r="1925" spans="10:13" ht="15">
      <c r="J1925" s="97"/>
      <c r="K1925" s="97"/>
      <c r="L1925" s="97"/>
      <c r="M1925" s="97"/>
    </row>
    <row r="1926" spans="10:13" ht="15">
      <c r="J1926" s="97"/>
      <c r="K1926" s="97"/>
      <c r="L1926" s="97"/>
      <c r="M1926" s="97"/>
    </row>
    <row r="1927" spans="10:13" ht="15">
      <c r="J1927" s="97"/>
      <c r="K1927" s="97"/>
      <c r="L1927" s="97"/>
      <c r="M1927" s="97"/>
    </row>
    <row r="1928" spans="10:13" ht="15">
      <c r="J1928" s="97"/>
      <c r="K1928" s="97"/>
      <c r="L1928" s="97"/>
      <c r="M1928" s="97"/>
    </row>
    <row r="1929" spans="10:13" ht="15">
      <c r="J1929" s="97"/>
      <c r="K1929" s="97"/>
      <c r="L1929" s="97"/>
      <c r="M1929" s="97"/>
    </row>
    <row r="1930" spans="10:13" ht="15">
      <c r="J1930" s="97"/>
      <c r="K1930" s="97"/>
      <c r="L1930" s="97"/>
      <c r="M1930" s="97"/>
    </row>
    <row r="1931" spans="10:13" ht="15">
      <c r="J1931" s="97"/>
      <c r="K1931" s="97"/>
      <c r="L1931" s="97"/>
      <c r="M1931" s="97"/>
    </row>
    <row r="1932" spans="10:13" ht="15">
      <c r="J1932" s="97"/>
      <c r="K1932" s="97"/>
      <c r="L1932" s="97"/>
      <c r="M1932" s="97"/>
    </row>
    <row r="1933" spans="10:13" ht="15">
      <c r="J1933" s="97"/>
      <c r="K1933" s="97"/>
      <c r="L1933" s="97"/>
      <c r="M1933" s="97"/>
    </row>
    <row r="1934" spans="10:13" ht="15">
      <c r="J1934" s="97"/>
      <c r="K1934" s="97"/>
      <c r="L1934" s="97"/>
      <c r="M1934" s="97"/>
    </row>
    <row r="1935" spans="10:13" ht="15">
      <c r="J1935" s="97"/>
      <c r="K1935" s="97"/>
      <c r="L1935" s="97"/>
      <c r="M1935" s="97"/>
    </row>
    <row r="1936" spans="10:13" ht="15">
      <c r="J1936" s="97"/>
      <c r="K1936" s="97"/>
      <c r="L1936" s="97"/>
      <c r="M1936" s="97"/>
    </row>
    <row r="1937" spans="10:13" ht="15">
      <c r="J1937" s="97"/>
      <c r="K1937" s="97"/>
      <c r="L1937" s="97"/>
      <c r="M1937" s="97"/>
    </row>
    <row r="1938" spans="10:13" ht="15">
      <c r="J1938" s="97"/>
      <c r="K1938" s="97"/>
      <c r="L1938" s="97"/>
      <c r="M1938" s="97"/>
    </row>
    <row r="1939" spans="10:13" ht="15">
      <c r="J1939" s="97"/>
      <c r="K1939" s="97"/>
      <c r="L1939" s="97"/>
      <c r="M1939" s="97"/>
    </row>
    <row r="1940" spans="10:13" ht="15">
      <c r="J1940" s="97"/>
      <c r="K1940" s="97"/>
      <c r="L1940" s="97"/>
      <c r="M1940" s="97"/>
    </row>
    <row r="1941" spans="10:13" ht="15">
      <c r="J1941" s="97"/>
      <c r="K1941" s="97"/>
      <c r="L1941" s="97"/>
      <c r="M1941" s="97"/>
    </row>
    <row r="1942" spans="10:13" ht="15">
      <c r="J1942" s="97"/>
      <c r="K1942" s="97"/>
      <c r="L1942" s="97"/>
      <c r="M1942" s="97"/>
    </row>
    <row r="1943" spans="10:13" ht="15">
      <c r="J1943" s="97"/>
      <c r="K1943" s="97"/>
      <c r="L1943" s="97"/>
      <c r="M1943" s="97"/>
    </row>
    <row r="1944" spans="10:13" ht="15">
      <c r="J1944" s="97"/>
      <c r="K1944" s="97"/>
      <c r="L1944" s="97"/>
      <c r="M1944" s="97"/>
    </row>
    <row r="1945" spans="10:13" ht="15">
      <c r="J1945" s="97"/>
      <c r="K1945" s="97"/>
      <c r="L1945" s="97"/>
      <c r="M1945" s="97"/>
    </row>
    <row r="1946" spans="10:13" ht="15">
      <c r="J1946" s="97"/>
      <c r="K1946" s="97"/>
      <c r="L1946" s="97"/>
      <c r="M1946" s="97"/>
    </row>
    <row r="1947" spans="10:13" ht="15">
      <c r="J1947" s="97"/>
      <c r="K1947" s="97"/>
      <c r="L1947" s="97"/>
      <c r="M1947" s="97"/>
    </row>
    <row r="1948" spans="10:13" ht="15">
      <c r="J1948" s="97"/>
      <c r="K1948" s="97"/>
      <c r="L1948" s="97"/>
      <c r="M1948" s="97"/>
    </row>
    <row r="1949" spans="10:13" ht="15">
      <c r="J1949" s="97"/>
      <c r="K1949" s="97"/>
      <c r="L1949" s="97"/>
      <c r="M1949" s="97"/>
    </row>
    <row r="1950" spans="10:13" ht="15">
      <c r="J1950" s="97"/>
      <c r="K1950" s="97"/>
      <c r="L1950" s="97"/>
      <c r="M1950" s="97"/>
    </row>
    <row r="1951" spans="10:13" ht="15">
      <c r="J1951" s="97"/>
      <c r="K1951" s="97"/>
      <c r="L1951" s="97"/>
      <c r="M1951" s="97"/>
    </row>
    <row r="1952" spans="10:13" ht="15">
      <c r="J1952" s="97"/>
      <c r="K1952" s="97"/>
      <c r="L1952" s="97"/>
      <c r="M1952" s="97"/>
    </row>
    <row r="1953" spans="10:13" ht="15">
      <c r="J1953" s="97"/>
      <c r="K1953" s="97"/>
      <c r="L1953" s="97"/>
      <c r="M1953" s="97"/>
    </row>
    <row r="1954" spans="10:13" ht="15">
      <c r="J1954" s="97"/>
      <c r="K1954" s="97"/>
      <c r="L1954" s="97"/>
      <c r="M1954" s="97"/>
    </row>
    <row r="1955" spans="10:13" ht="15">
      <c r="J1955" s="97"/>
      <c r="K1955" s="97"/>
      <c r="L1955" s="97"/>
      <c r="M1955" s="97"/>
    </row>
    <row r="1956" spans="10:13" ht="15">
      <c r="J1956" s="97"/>
      <c r="K1956" s="97"/>
      <c r="L1956" s="97"/>
      <c r="M1956" s="97"/>
    </row>
    <row r="1957" spans="10:13" ht="15">
      <c r="J1957" s="97"/>
      <c r="K1957" s="97"/>
      <c r="L1957" s="97"/>
      <c r="M1957" s="97"/>
    </row>
    <row r="1958" spans="10:13" ht="15">
      <c r="J1958" s="97"/>
      <c r="K1958" s="97"/>
      <c r="L1958" s="97"/>
      <c r="M1958" s="97"/>
    </row>
    <row r="1959" spans="10:13" ht="15">
      <c r="J1959" s="97"/>
      <c r="K1959" s="97"/>
      <c r="L1959" s="97"/>
      <c r="M1959" s="97"/>
    </row>
    <row r="1960" spans="10:13" ht="15">
      <c r="J1960" s="97"/>
      <c r="K1960" s="97"/>
      <c r="L1960" s="97"/>
      <c r="M1960" s="97"/>
    </row>
    <row r="1961" spans="10:13" ht="15">
      <c r="J1961" s="97"/>
      <c r="K1961" s="97"/>
      <c r="L1961" s="97"/>
      <c r="M1961" s="97"/>
    </row>
    <row r="1962" spans="10:13" ht="15">
      <c r="J1962" s="97"/>
      <c r="K1962" s="97"/>
      <c r="L1962" s="97"/>
      <c r="M1962" s="97"/>
    </row>
    <row r="1963" spans="10:13" ht="15">
      <c r="J1963" s="97"/>
      <c r="K1963" s="97"/>
      <c r="L1963" s="97"/>
      <c r="M1963" s="97"/>
    </row>
    <row r="1964" spans="10:13" ht="15">
      <c r="J1964" s="97"/>
      <c r="K1964" s="97"/>
      <c r="L1964" s="97"/>
      <c r="M1964" s="97"/>
    </row>
    <row r="1965" spans="10:13" ht="15">
      <c r="J1965" s="97"/>
      <c r="K1965" s="97"/>
      <c r="L1965" s="97"/>
      <c r="M1965" s="97"/>
    </row>
    <row r="1966" spans="10:13" ht="15">
      <c r="J1966" s="97"/>
      <c r="K1966" s="97"/>
      <c r="L1966" s="97"/>
      <c r="M1966" s="97"/>
    </row>
    <row r="1967" spans="10:13" ht="15">
      <c r="J1967" s="97"/>
      <c r="K1967" s="97"/>
      <c r="L1967" s="97"/>
      <c r="M1967" s="97"/>
    </row>
    <row r="1968" spans="10:13" ht="15">
      <c r="J1968" s="97"/>
      <c r="K1968" s="97"/>
      <c r="L1968" s="97"/>
      <c r="M1968" s="97"/>
    </row>
    <row r="1969" spans="10:13" ht="15">
      <c r="J1969" s="97"/>
      <c r="K1969" s="97"/>
      <c r="L1969" s="97"/>
      <c r="M1969" s="97"/>
    </row>
    <row r="1970" spans="10:13" ht="15">
      <c r="J1970" s="97"/>
      <c r="K1970" s="97"/>
      <c r="L1970" s="97"/>
      <c r="M1970" s="97"/>
    </row>
    <row r="1971" spans="10:13" ht="15">
      <c r="J1971" s="97"/>
      <c r="K1971" s="97"/>
      <c r="L1971" s="97"/>
      <c r="M1971" s="97"/>
    </row>
    <row r="1972" spans="10:13" ht="15">
      <c r="J1972" s="97"/>
      <c r="K1972" s="97"/>
      <c r="L1972" s="97"/>
      <c r="M1972" s="97"/>
    </row>
    <row r="1973" spans="10:13" ht="15">
      <c r="J1973" s="97"/>
      <c r="K1973" s="97"/>
      <c r="L1973" s="97"/>
      <c r="M1973" s="97"/>
    </row>
    <row r="1974" spans="10:13" ht="15">
      <c r="J1974" s="97"/>
      <c r="K1974" s="97"/>
      <c r="L1974" s="97"/>
      <c r="M1974" s="97"/>
    </row>
    <row r="1975" spans="10:13" ht="15">
      <c r="J1975" s="97"/>
      <c r="K1975" s="97"/>
      <c r="L1975" s="97"/>
      <c r="M1975" s="97"/>
    </row>
    <row r="1976" spans="10:13" ht="15">
      <c r="J1976" s="97"/>
      <c r="K1976" s="97"/>
      <c r="L1976" s="97"/>
      <c r="M1976" s="97"/>
    </row>
    <row r="1977" spans="10:13" ht="15">
      <c r="J1977" s="97"/>
      <c r="K1977" s="97"/>
      <c r="L1977" s="97"/>
      <c r="M1977" s="97"/>
    </row>
    <row r="1978" spans="10:13" ht="15">
      <c r="J1978" s="97"/>
      <c r="K1978" s="97"/>
      <c r="L1978" s="97"/>
      <c r="M1978" s="97"/>
    </row>
    <row r="1979" spans="10:13" ht="15">
      <c r="J1979" s="97"/>
      <c r="K1979" s="97"/>
      <c r="L1979" s="97"/>
      <c r="M1979" s="97"/>
    </row>
    <row r="1980" spans="10:13" ht="15">
      <c r="J1980" s="97"/>
      <c r="K1980" s="97"/>
      <c r="L1980" s="97"/>
      <c r="M1980" s="97"/>
    </row>
    <row r="1981" spans="10:13" ht="15">
      <c r="J1981" s="97"/>
      <c r="K1981" s="97"/>
      <c r="L1981" s="97"/>
      <c r="M1981" s="97"/>
    </row>
    <row r="1982" spans="10:13" ht="15">
      <c r="J1982" s="97"/>
      <c r="K1982" s="97"/>
      <c r="L1982" s="97"/>
      <c r="M1982" s="97"/>
    </row>
    <row r="1983" spans="10:13" ht="15">
      <c r="J1983" s="97"/>
      <c r="K1983" s="97"/>
      <c r="L1983" s="97"/>
      <c r="M1983" s="97"/>
    </row>
    <row r="1984" spans="10:13" ht="15">
      <c r="J1984" s="97"/>
      <c r="K1984" s="97"/>
      <c r="L1984" s="97"/>
      <c r="M1984" s="97"/>
    </row>
    <row r="1985" spans="10:13" ht="15">
      <c r="J1985" s="97"/>
      <c r="K1985" s="97"/>
      <c r="L1985" s="97"/>
      <c r="M1985" s="97"/>
    </row>
    <row r="1986" spans="10:13" ht="15">
      <c r="J1986" s="97"/>
      <c r="K1986" s="97"/>
      <c r="L1986" s="97"/>
      <c r="M1986" s="97"/>
    </row>
    <row r="1987" spans="10:13" ht="15">
      <c r="J1987" s="97"/>
      <c r="K1987" s="97"/>
      <c r="L1987" s="97"/>
      <c r="M1987" s="97"/>
    </row>
    <row r="1988" spans="10:13" ht="15">
      <c r="J1988" s="97"/>
      <c r="K1988" s="97"/>
      <c r="L1988" s="97"/>
      <c r="M1988" s="97"/>
    </row>
    <row r="1989" spans="10:13" ht="15">
      <c r="J1989" s="97"/>
      <c r="K1989" s="97"/>
      <c r="L1989" s="97"/>
      <c r="M1989" s="97"/>
    </row>
    <row r="1990" spans="10:13" ht="15">
      <c r="J1990" s="97"/>
      <c r="K1990" s="97"/>
      <c r="L1990" s="97"/>
      <c r="M1990" s="97"/>
    </row>
    <row r="1991" spans="10:13" ht="15">
      <c r="J1991" s="97"/>
      <c r="K1991" s="97"/>
      <c r="L1991" s="97"/>
      <c r="M1991" s="97"/>
    </row>
    <row r="1992" spans="10:13" ht="15">
      <c r="J1992" s="97"/>
      <c r="K1992" s="97"/>
      <c r="L1992" s="97"/>
      <c r="M1992" s="97"/>
    </row>
    <row r="1993" spans="10:13" ht="15">
      <c r="J1993" s="97"/>
      <c r="K1993" s="97"/>
      <c r="L1993" s="97"/>
      <c r="M1993" s="97"/>
    </row>
    <row r="1994" spans="10:13" ht="15">
      <c r="J1994" s="97"/>
      <c r="K1994" s="97"/>
      <c r="L1994" s="97"/>
      <c r="M1994" s="97"/>
    </row>
    <row r="1995" spans="10:13" ht="15">
      <c r="J1995" s="97"/>
      <c r="K1995" s="97"/>
      <c r="L1995" s="97"/>
      <c r="M1995" s="97"/>
    </row>
    <row r="1996" spans="10:13" ht="15">
      <c r="J1996" s="97"/>
      <c r="K1996" s="97"/>
      <c r="L1996" s="97"/>
      <c r="M1996" s="97"/>
    </row>
    <row r="1997" spans="10:13" ht="15">
      <c r="J1997" s="97"/>
      <c r="K1997" s="97"/>
      <c r="L1997" s="97"/>
      <c r="M1997" s="97"/>
    </row>
    <row r="1998" spans="10:13" ht="15">
      <c r="J1998" s="97"/>
      <c r="K1998" s="97"/>
      <c r="L1998" s="97"/>
      <c r="M1998" s="97"/>
    </row>
    <row r="1999" spans="10:13" ht="15">
      <c r="J1999" s="97"/>
      <c r="K1999" s="97"/>
      <c r="L1999" s="97"/>
      <c r="M1999" s="97"/>
    </row>
    <row r="2000" spans="10:13" ht="15">
      <c r="J2000" s="97"/>
      <c r="K2000" s="97"/>
      <c r="L2000" s="97"/>
      <c r="M2000" s="97"/>
    </row>
    <row r="2001" spans="10:13" ht="15">
      <c r="J2001" s="97"/>
      <c r="K2001" s="97"/>
      <c r="L2001" s="97"/>
      <c r="M2001" s="97"/>
    </row>
    <row r="2002" spans="10:13" ht="15">
      <c r="J2002" s="97"/>
      <c r="K2002" s="97"/>
      <c r="L2002" s="97"/>
      <c r="M2002" s="97"/>
    </row>
    <row r="2003" spans="10:13" ht="15">
      <c r="J2003" s="97"/>
      <c r="K2003" s="97"/>
      <c r="L2003" s="97"/>
      <c r="M2003" s="97"/>
    </row>
    <row r="2004" spans="10:13" ht="15">
      <c r="J2004" s="97"/>
      <c r="K2004" s="97"/>
      <c r="L2004" s="97"/>
      <c r="M2004" s="97"/>
    </row>
    <row r="2005" spans="10:13" ht="15">
      <c r="J2005" s="97"/>
      <c r="K2005" s="97"/>
      <c r="L2005" s="97"/>
      <c r="M2005" s="97"/>
    </row>
    <row r="2006" spans="10:13" ht="15">
      <c r="J2006" s="97"/>
      <c r="K2006" s="97"/>
      <c r="L2006" s="97"/>
      <c r="M2006" s="97"/>
    </row>
    <row r="2007" spans="10:13" ht="15">
      <c r="J2007" s="97"/>
      <c r="K2007" s="97"/>
      <c r="L2007" s="97"/>
      <c r="M2007" s="97"/>
    </row>
    <row r="2008" spans="10:13" ht="15">
      <c r="J2008" s="97"/>
      <c r="K2008" s="97"/>
      <c r="L2008" s="97"/>
      <c r="M2008" s="97"/>
    </row>
    <row r="2009" spans="10:13" ht="15">
      <c r="J2009" s="97"/>
      <c r="K2009" s="97"/>
      <c r="L2009" s="97"/>
      <c r="M2009" s="97"/>
    </row>
    <row r="2010" spans="10:13" ht="15">
      <c r="J2010" s="97"/>
      <c r="K2010" s="97"/>
      <c r="L2010" s="97"/>
      <c r="M2010" s="97"/>
    </row>
    <row r="2011" spans="10:13" ht="15">
      <c r="J2011" s="97"/>
      <c r="K2011" s="97"/>
      <c r="L2011" s="97"/>
      <c r="M2011" s="97"/>
    </row>
    <row r="2012" spans="10:13" ht="15">
      <c r="J2012" s="97"/>
      <c r="K2012" s="97"/>
      <c r="L2012" s="97"/>
      <c r="M2012" s="97"/>
    </row>
    <row r="2013" spans="10:13" ht="15">
      <c r="J2013" s="97"/>
      <c r="K2013" s="97"/>
      <c r="L2013" s="97"/>
      <c r="M2013" s="97"/>
    </row>
    <row r="2014" spans="10:13" ht="15">
      <c r="J2014" s="97"/>
      <c r="K2014" s="97"/>
      <c r="L2014" s="97"/>
      <c r="M2014" s="97"/>
    </row>
    <row r="2015" spans="10:13" ht="15">
      <c r="J2015" s="97"/>
      <c r="K2015" s="97"/>
      <c r="L2015" s="97"/>
      <c r="M2015" s="97"/>
    </row>
    <row r="2016" spans="10:13" ht="15">
      <c r="J2016" s="97"/>
      <c r="K2016" s="97"/>
      <c r="L2016" s="97"/>
      <c r="M2016" s="97"/>
    </row>
    <row r="2017" spans="10:13" ht="15">
      <c r="J2017" s="97"/>
      <c r="K2017" s="97"/>
      <c r="L2017" s="97"/>
      <c r="M2017" s="97"/>
    </row>
    <row r="2018" spans="10:13" ht="15">
      <c r="J2018" s="97"/>
      <c r="K2018" s="97"/>
      <c r="L2018" s="97"/>
      <c r="M2018" s="97"/>
    </row>
    <row r="2019" spans="10:13" ht="15">
      <c r="J2019" s="97"/>
      <c r="K2019" s="97"/>
      <c r="L2019" s="97"/>
      <c r="M2019" s="97"/>
    </row>
    <row r="2020" spans="10:13" ht="15">
      <c r="J2020" s="97"/>
      <c r="K2020" s="97"/>
      <c r="L2020" s="97"/>
      <c r="M2020" s="97"/>
    </row>
    <row r="2021" spans="10:13" ht="15">
      <c r="J2021" s="97"/>
      <c r="K2021" s="97"/>
      <c r="L2021" s="97"/>
      <c r="M2021" s="97"/>
    </row>
    <row r="2022" spans="10:13" ht="15">
      <c r="J2022" s="97"/>
      <c r="K2022" s="97"/>
      <c r="L2022" s="97"/>
      <c r="M2022" s="97"/>
    </row>
    <row r="2023" spans="10:13" ht="15">
      <c r="J2023" s="97"/>
      <c r="K2023" s="97"/>
      <c r="L2023" s="97"/>
      <c r="M2023" s="97"/>
    </row>
    <row r="2024" spans="10:13" ht="15">
      <c r="J2024" s="97"/>
      <c r="K2024" s="97"/>
      <c r="L2024" s="97"/>
      <c r="M2024" s="97"/>
    </row>
    <row r="2025" spans="10:13" ht="15">
      <c r="J2025" s="97"/>
      <c r="K2025" s="97"/>
      <c r="L2025" s="97"/>
      <c r="M2025" s="97"/>
    </row>
    <row r="2026" spans="10:13" ht="15">
      <c r="J2026" s="97"/>
      <c r="K2026" s="97"/>
      <c r="L2026" s="97"/>
      <c r="M2026" s="97"/>
    </row>
    <row r="2027" spans="10:13" ht="15">
      <c r="J2027" s="97"/>
      <c r="K2027" s="97"/>
      <c r="L2027" s="97"/>
      <c r="M2027" s="97"/>
    </row>
    <row r="2028" spans="10:13" ht="15">
      <c r="J2028" s="97"/>
      <c r="K2028" s="97"/>
      <c r="L2028" s="97"/>
      <c r="M2028" s="97"/>
    </row>
    <row r="2029" spans="10:13" ht="15">
      <c r="J2029" s="97"/>
      <c r="K2029" s="97"/>
      <c r="L2029" s="97"/>
      <c r="M2029" s="97"/>
    </row>
    <row r="2030" spans="10:13" ht="15">
      <c r="J2030" s="97"/>
      <c r="K2030" s="97"/>
      <c r="L2030" s="97"/>
      <c r="M2030" s="97"/>
    </row>
    <row r="2031" spans="10:13" ht="15">
      <c r="J2031" s="97"/>
      <c r="K2031" s="97"/>
      <c r="L2031" s="97"/>
      <c r="M2031" s="97"/>
    </row>
    <row r="2032" spans="10:13" ht="15">
      <c r="J2032" s="97"/>
      <c r="K2032" s="97"/>
      <c r="L2032" s="97"/>
      <c r="M2032" s="97"/>
    </row>
    <row r="2033" spans="10:13" ht="15">
      <c r="J2033" s="97"/>
      <c r="K2033" s="97"/>
      <c r="L2033" s="97"/>
      <c r="M2033" s="97"/>
    </row>
    <row r="2034" spans="10:13" ht="15">
      <c r="J2034" s="97"/>
      <c r="K2034" s="97"/>
      <c r="L2034" s="97"/>
      <c r="M2034" s="97"/>
    </row>
    <row r="2035" spans="10:13" ht="15">
      <c r="J2035" s="97"/>
      <c r="K2035" s="97"/>
      <c r="L2035" s="97"/>
      <c r="M2035" s="97"/>
    </row>
    <row r="2036" spans="10:13" ht="15">
      <c r="J2036" s="97"/>
      <c r="K2036" s="97"/>
      <c r="L2036" s="97"/>
      <c r="M2036" s="97"/>
    </row>
    <row r="2037" spans="10:13" ht="15">
      <c r="J2037" s="97"/>
      <c r="K2037" s="97"/>
      <c r="L2037" s="97"/>
      <c r="M2037" s="97"/>
    </row>
    <row r="2038" spans="10:13" ht="15">
      <c r="J2038" s="97"/>
      <c r="K2038" s="97"/>
      <c r="L2038" s="97"/>
      <c r="M2038" s="97"/>
    </row>
    <row r="2039" spans="10:13" ht="15">
      <c r="J2039" s="97"/>
      <c r="K2039" s="97"/>
      <c r="L2039" s="97"/>
      <c r="M2039" s="97"/>
    </row>
    <row r="2040" spans="10:13" ht="15">
      <c r="J2040" s="97"/>
      <c r="K2040" s="97"/>
      <c r="L2040" s="97"/>
      <c r="M2040" s="97"/>
    </row>
    <row r="2041" spans="10:13" ht="15">
      <c r="J2041" s="97"/>
      <c r="K2041" s="97"/>
      <c r="L2041" s="97"/>
      <c r="M2041" s="97"/>
    </row>
    <row r="2042" spans="10:13" ht="15">
      <c r="J2042" s="97"/>
      <c r="K2042" s="97"/>
      <c r="L2042" s="97"/>
      <c r="M2042" s="97"/>
    </row>
    <row r="2043" spans="10:13" ht="15">
      <c r="J2043" s="97"/>
      <c r="K2043" s="97"/>
      <c r="L2043" s="97"/>
      <c r="M2043" s="97"/>
    </row>
    <row r="2044" spans="10:13" ht="15">
      <c r="J2044" s="97"/>
      <c r="K2044" s="97"/>
      <c r="L2044" s="97"/>
      <c r="M2044" s="97"/>
    </row>
    <row r="2045" spans="10:13" ht="15">
      <c r="J2045" s="97"/>
      <c r="K2045" s="97"/>
      <c r="L2045" s="97"/>
      <c r="M2045" s="97"/>
    </row>
    <row r="2046" spans="10:13" ht="15">
      <c r="J2046" s="97"/>
      <c r="K2046" s="97"/>
      <c r="L2046" s="97"/>
      <c r="M2046" s="97"/>
    </row>
    <row r="2047" spans="10:13" ht="15">
      <c r="J2047" s="97"/>
      <c r="K2047" s="97"/>
      <c r="L2047" s="97"/>
      <c r="M2047" s="97"/>
    </row>
    <row r="2048" spans="10:13" ht="15">
      <c r="J2048" s="97"/>
      <c r="K2048" s="97"/>
      <c r="L2048" s="97"/>
      <c r="M2048" s="97"/>
    </row>
    <row r="2049" spans="10:13" ht="15">
      <c r="J2049" s="97"/>
      <c r="K2049" s="97"/>
      <c r="L2049" s="97"/>
      <c r="M2049" s="97"/>
    </row>
    <row r="2050" spans="10:13" ht="15">
      <c r="J2050" s="97"/>
      <c r="K2050" s="97"/>
      <c r="L2050" s="97"/>
      <c r="M2050" s="97"/>
    </row>
    <row r="2051" spans="10:13" ht="15">
      <c r="J2051" s="97"/>
      <c r="K2051" s="97"/>
      <c r="L2051" s="97"/>
      <c r="M2051" s="97"/>
    </row>
    <row r="2052" spans="10:13" ht="15">
      <c r="J2052" s="97"/>
      <c r="K2052" s="97"/>
      <c r="L2052" s="97"/>
      <c r="M2052" s="97"/>
    </row>
    <row r="2053" spans="10:13" ht="15">
      <c r="J2053" s="97"/>
      <c r="K2053" s="97"/>
      <c r="L2053" s="97"/>
      <c r="M2053" s="97"/>
    </row>
    <row r="2054" spans="10:13" ht="15">
      <c r="J2054" s="97"/>
      <c r="K2054" s="97"/>
      <c r="L2054" s="97"/>
      <c r="M2054" s="97"/>
    </row>
    <row r="2055" spans="10:13" ht="15">
      <c r="J2055" s="97"/>
      <c r="K2055" s="97"/>
      <c r="L2055" s="97"/>
      <c r="M2055" s="97"/>
    </row>
    <row r="2056" spans="10:13" ht="15">
      <c r="J2056" s="97"/>
      <c r="K2056" s="97"/>
      <c r="L2056" s="97"/>
      <c r="M2056" s="97"/>
    </row>
    <row r="2057" spans="10:13" ht="15">
      <c r="J2057" s="97"/>
      <c r="K2057" s="97"/>
      <c r="L2057" s="97"/>
      <c r="M2057" s="97"/>
    </row>
    <row r="2058" spans="10:13" ht="15">
      <c r="J2058" s="97"/>
      <c r="K2058" s="97"/>
      <c r="L2058" s="97"/>
      <c r="M2058" s="97"/>
    </row>
    <row r="2059" spans="10:13" ht="15">
      <c r="J2059" s="97"/>
      <c r="K2059" s="97"/>
      <c r="L2059" s="97"/>
      <c r="M2059" s="97"/>
    </row>
    <row r="2060" spans="10:13" ht="15">
      <c r="J2060" s="97"/>
      <c r="K2060" s="97"/>
      <c r="L2060" s="97"/>
      <c r="M2060" s="97"/>
    </row>
    <row r="2061" spans="10:13" ht="15">
      <c r="J2061" s="97"/>
      <c r="K2061" s="97"/>
      <c r="L2061" s="97"/>
      <c r="M2061" s="97"/>
    </row>
    <row r="2062" spans="10:13" ht="15">
      <c r="J2062" s="97"/>
      <c r="K2062" s="97"/>
      <c r="L2062" s="97"/>
      <c r="M2062" s="97"/>
    </row>
    <row r="2063" spans="10:13" ht="15">
      <c r="J2063" s="97"/>
      <c r="K2063" s="97"/>
      <c r="L2063" s="97"/>
      <c r="M2063" s="97"/>
    </row>
    <row r="2064" spans="10:13" ht="15">
      <c r="J2064" s="97"/>
      <c r="K2064" s="97"/>
      <c r="L2064" s="97"/>
      <c r="M2064" s="97"/>
    </row>
    <row r="2065" spans="10:13" ht="15">
      <c r="J2065" s="97"/>
      <c r="K2065" s="97"/>
      <c r="L2065" s="97"/>
      <c r="M2065" s="97"/>
    </row>
    <row r="2066" spans="10:13" ht="15">
      <c r="J2066" s="97"/>
      <c r="K2066" s="97"/>
      <c r="L2066" s="97"/>
      <c r="M2066" s="97"/>
    </row>
    <row r="2067" spans="10:13" ht="15">
      <c r="J2067" s="97"/>
      <c r="K2067" s="97"/>
      <c r="L2067" s="97"/>
      <c r="M2067" s="97"/>
    </row>
    <row r="2068" spans="10:13" ht="15">
      <c r="J2068" s="97"/>
      <c r="K2068" s="97"/>
      <c r="L2068" s="97"/>
      <c r="M2068" s="97"/>
    </row>
    <row r="2069" spans="10:13" ht="15">
      <c r="J2069" s="97"/>
      <c r="K2069" s="97"/>
      <c r="L2069" s="97"/>
      <c r="M2069" s="97"/>
    </row>
    <row r="2070" spans="10:13" ht="15">
      <c r="J2070" s="97"/>
      <c r="K2070" s="97"/>
      <c r="L2070" s="97"/>
      <c r="M2070" s="97"/>
    </row>
    <row r="2071" spans="10:13" ht="15">
      <c r="J2071" s="97"/>
      <c r="K2071" s="97"/>
      <c r="L2071" s="97"/>
      <c r="M2071" s="97"/>
    </row>
    <row r="2072" spans="10:13" ht="15">
      <c r="J2072" s="97"/>
      <c r="K2072" s="97"/>
      <c r="L2072" s="97"/>
      <c r="M2072" s="97"/>
    </row>
    <row r="2073" spans="10:13" ht="15">
      <c r="J2073" s="97"/>
      <c r="K2073" s="97"/>
      <c r="L2073" s="97"/>
      <c r="M2073" s="97"/>
    </row>
    <row r="2074" spans="10:13" ht="15">
      <c r="J2074" s="97"/>
      <c r="K2074" s="97"/>
      <c r="L2074" s="97"/>
      <c r="M2074" s="97"/>
    </row>
    <row r="2075" spans="10:13" ht="15">
      <c r="J2075" s="97"/>
      <c r="K2075" s="97"/>
      <c r="L2075" s="97"/>
      <c r="M2075" s="97"/>
    </row>
    <row r="2076" spans="10:13" ht="15">
      <c r="J2076" s="97"/>
      <c r="K2076" s="97"/>
      <c r="L2076" s="97"/>
      <c r="M2076" s="97"/>
    </row>
    <row r="2077" spans="10:13" ht="15">
      <c r="J2077" s="97"/>
      <c r="K2077" s="97"/>
      <c r="L2077" s="97"/>
      <c r="M2077" s="97"/>
    </row>
    <row r="2078" spans="10:13" ht="15">
      <c r="J2078" s="97"/>
      <c r="K2078" s="97"/>
      <c r="L2078" s="97"/>
      <c r="M2078" s="97"/>
    </row>
    <row r="2079" spans="10:13" ht="15">
      <c r="J2079" s="97"/>
      <c r="K2079" s="97"/>
      <c r="L2079" s="97"/>
      <c r="M2079" s="97"/>
    </row>
    <row r="2080" spans="10:13" ht="15">
      <c r="J2080" s="97"/>
      <c r="K2080" s="97"/>
      <c r="L2080" s="97"/>
      <c r="M2080" s="97"/>
    </row>
    <row r="2081" spans="10:13" ht="15">
      <c r="J2081" s="97"/>
      <c r="K2081" s="97"/>
      <c r="L2081" s="97"/>
      <c r="M2081" s="97"/>
    </row>
    <row r="2082" spans="10:13" ht="15">
      <c r="J2082" s="97"/>
      <c r="K2082" s="97"/>
      <c r="L2082" s="97"/>
      <c r="M2082" s="97"/>
    </row>
    <row r="2083" spans="10:13" ht="15">
      <c r="J2083" s="97"/>
      <c r="K2083" s="97"/>
      <c r="L2083" s="97"/>
      <c r="M2083" s="97"/>
    </row>
    <row r="2084" spans="10:13" ht="15">
      <c r="J2084" s="97"/>
      <c r="K2084" s="97"/>
      <c r="L2084" s="97"/>
      <c r="M2084" s="97"/>
    </row>
    <row r="2085" spans="10:13" ht="15">
      <c r="J2085" s="97"/>
      <c r="K2085" s="97"/>
      <c r="L2085" s="97"/>
      <c r="M2085" s="97"/>
    </row>
    <row r="2086" spans="10:13" ht="15">
      <c r="J2086" s="97"/>
      <c r="K2086" s="97"/>
      <c r="L2086" s="97"/>
      <c r="M2086" s="97"/>
    </row>
    <row r="2087" spans="10:13" ht="15">
      <c r="J2087" s="97"/>
      <c r="K2087" s="97"/>
      <c r="L2087" s="97"/>
      <c r="M2087" s="97"/>
    </row>
    <row r="2088" spans="10:13" ht="15">
      <c r="J2088" s="97"/>
      <c r="K2088" s="97"/>
      <c r="L2088" s="97"/>
      <c r="M2088" s="97"/>
    </row>
    <row r="2089" spans="10:13" ht="15">
      <c r="J2089" s="97"/>
      <c r="K2089" s="97"/>
      <c r="L2089" s="97"/>
      <c r="M2089" s="97"/>
    </row>
    <row r="2090" spans="10:13" ht="15">
      <c r="J2090" s="97"/>
      <c r="K2090" s="97"/>
      <c r="L2090" s="97"/>
      <c r="M2090" s="97"/>
    </row>
    <row r="2091" spans="10:13" ht="15">
      <c r="J2091" s="97"/>
      <c r="K2091" s="97"/>
      <c r="L2091" s="97"/>
      <c r="M2091" s="97"/>
    </row>
    <row r="2092" spans="10:13" ht="15">
      <c r="J2092" s="97"/>
      <c r="K2092" s="97"/>
      <c r="L2092" s="97"/>
      <c r="M2092" s="97"/>
    </row>
    <row r="2093" spans="10:13" ht="15">
      <c r="J2093" s="97"/>
      <c r="K2093" s="97"/>
      <c r="L2093" s="97"/>
      <c r="M2093" s="97"/>
    </row>
    <row r="2094" spans="10:13" ht="15">
      <c r="J2094" s="97"/>
      <c r="K2094" s="97"/>
      <c r="L2094" s="97"/>
      <c r="M2094" s="97"/>
    </row>
    <row r="2095" spans="10:13" ht="15">
      <c r="J2095" s="97"/>
      <c r="K2095" s="97"/>
      <c r="L2095" s="97"/>
      <c r="M2095" s="97"/>
    </row>
    <row r="2096" spans="10:13" ht="15">
      <c r="J2096" s="97"/>
      <c r="K2096" s="97"/>
      <c r="L2096" s="97"/>
      <c r="M2096" s="97"/>
    </row>
    <row r="2097" spans="10:13" ht="15">
      <c r="J2097" s="97"/>
      <c r="K2097" s="97"/>
      <c r="L2097" s="97"/>
      <c r="M2097" s="97"/>
    </row>
    <row r="2098" spans="10:13" ht="15">
      <c r="J2098" s="97"/>
      <c r="K2098" s="97"/>
      <c r="L2098" s="97"/>
      <c r="M2098" s="97"/>
    </row>
    <row r="2099" spans="10:13" ht="15">
      <c r="J2099" s="97"/>
      <c r="K2099" s="97"/>
      <c r="L2099" s="97"/>
      <c r="M2099" s="97"/>
    </row>
    <row r="2100" spans="10:13" ht="15">
      <c r="J2100" s="97"/>
      <c r="K2100" s="97"/>
      <c r="L2100" s="97"/>
      <c r="M2100" s="97"/>
    </row>
    <row r="2101" spans="10:13" ht="15">
      <c r="J2101" s="97"/>
      <c r="K2101" s="97"/>
      <c r="L2101" s="97"/>
      <c r="M2101" s="97"/>
    </row>
    <row r="2102" spans="10:13" ht="15">
      <c r="J2102" s="97"/>
      <c r="K2102" s="97"/>
      <c r="L2102" s="97"/>
      <c r="M2102" s="97"/>
    </row>
    <row r="2103" spans="10:13" ht="15">
      <c r="J2103" s="97"/>
      <c r="K2103" s="97"/>
      <c r="L2103" s="97"/>
      <c r="M2103" s="97"/>
    </row>
    <row r="2104" spans="10:13" ht="15">
      <c r="J2104" s="97"/>
      <c r="K2104" s="97"/>
      <c r="L2104" s="97"/>
      <c r="M2104" s="97"/>
    </row>
    <row r="2105" spans="10:13" ht="15">
      <c r="J2105" s="97"/>
      <c r="K2105" s="97"/>
      <c r="L2105" s="97"/>
      <c r="M2105" s="97"/>
    </row>
    <row r="2106" spans="10:13" ht="15">
      <c r="J2106" s="97"/>
      <c r="K2106" s="97"/>
      <c r="L2106" s="97"/>
      <c r="M2106" s="97"/>
    </row>
    <row r="2107" spans="10:13" ht="15">
      <c r="J2107" s="97"/>
      <c r="K2107" s="97"/>
      <c r="L2107" s="97"/>
      <c r="M2107" s="97"/>
    </row>
    <row r="2108" spans="10:13" ht="15">
      <c r="J2108" s="97"/>
      <c r="K2108" s="97"/>
      <c r="L2108" s="97"/>
      <c r="M2108" s="97"/>
    </row>
    <row r="2109" spans="10:13" ht="15">
      <c r="J2109" s="97"/>
      <c r="K2109" s="97"/>
      <c r="L2109" s="97"/>
      <c r="M2109" s="97"/>
    </row>
    <row r="2110" spans="10:13" ht="15">
      <c r="J2110" s="97"/>
      <c r="K2110" s="97"/>
      <c r="L2110" s="97"/>
      <c r="M2110" s="97"/>
    </row>
    <row r="2111" spans="10:13" ht="15">
      <c r="J2111" s="97"/>
      <c r="K2111" s="97"/>
      <c r="L2111" s="97"/>
      <c r="M2111" s="97"/>
    </row>
    <row r="2112" spans="10:13" ht="15">
      <c r="J2112" s="97"/>
      <c r="K2112" s="97"/>
      <c r="L2112" s="97"/>
      <c r="M2112" s="97"/>
    </row>
    <row r="2113" spans="10:13" ht="15">
      <c r="J2113" s="97"/>
      <c r="K2113" s="97"/>
      <c r="L2113" s="97"/>
      <c r="M2113" s="97"/>
    </row>
    <row r="2114" spans="10:13" ht="15">
      <c r="J2114" s="97"/>
      <c r="K2114" s="97"/>
      <c r="L2114" s="97"/>
      <c r="M2114" s="97"/>
    </row>
    <row r="2115" spans="10:13" ht="15">
      <c r="J2115" s="97"/>
      <c r="K2115" s="97"/>
      <c r="L2115" s="97"/>
      <c r="M2115" s="97"/>
    </row>
    <row r="2116" spans="10:13" ht="15">
      <c r="J2116" s="97"/>
      <c r="K2116" s="97"/>
      <c r="L2116" s="97"/>
      <c r="M2116" s="97"/>
    </row>
    <row r="2117" spans="10:13" ht="15">
      <c r="J2117" s="97"/>
      <c r="K2117" s="97"/>
      <c r="L2117" s="97"/>
      <c r="M2117" s="97"/>
    </row>
    <row r="2118" spans="10:13" ht="15">
      <c r="J2118" s="97"/>
      <c r="K2118" s="97"/>
      <c r="L2118" s="97"/>
      <c r="M2118" s="97"/>
    </row>
    <row r="2119" spans="10:13" ht="15">
      <c r="J2119" s="97"/>
      <c r="K2119" s="97"/>
      <c r="L2119" s="97"/>
      <c r="M2119" s="97"/>
    </row>
    <row r="2120" spans="10:13" ht="15">
      <c r="J2120" s="97"/>
      <c r="K2120" s="97"/>
      <c r="L2120" s="97"/>
      <c r="M2120" s="97"/>
    </row>
    <row r="2121" spans="10:13" ht="15">
      <c r="J2121" s="97"/>
      <c r="K2121" s="97"/>
      <c r="L2121" s="97"/>
      <c r="M2121" s="97"/>
    </row>
    <row r="2122" spans="10:13" ht="15">
      <c r="J2122" s="97"/>
      <c r="K2122" s="97"/>
      <c r="L2122" s="97"/>
      <c r="M2122" s="97"/>
    </row>
    <row r="2123" spans="10:13" ht="15">
      <c r="J2123" s="97"/>
      <c r="K2123" s="97"/>
      <c r="L2123" s="97"/>
      <c r="M2123" s="97"/>
    </row>
    <row r="2124" spans="10:13" ht="15">
      <c r="J2124" s="97"/>
      <c r="K2124" s="97"/>
      <c r="L2124" s="97"/>
      <c r="M2124" s="97"/>
    </row>
    <row r="2125" spans="10:13" ht="15">
      <c r="J2125" s="97"/>
      <c r="K2125" s="97"/>
      <c r="L2125" s="97"/>
      <c r="M2125" s="97"/>
    </row>
    <row r="2126" spans="10:13" ht="15">
      <c r="J2126" s="97"/>
      <c r="K2126" s="97"/>
      <c r="L2126" s="97"/>
      <c r="M2126" s="97"/>
    </row>
    <row r="2127" spans="10:13" ht="15">
      <c r="J2127" s="97"/>
      <c r="K2127" s="97"/>
      <c r="L2127" s="97"/>
      <c r="M2127" s="97"/>
    </row>
    <row r="2128" spans="10:13" ht="15">
      <c r="J2128" s="97"/>
      <c r="K2128" s="97"/>
      <c r="L2128" s="97"/>
      <c r="M2128" s="97"/>
    </row>
    <row r="2129" spans="10:13" ht="15">
      <c r="J2129" s="97"/>
      <c r="K2129" s="97"/>
      <c r="L2129" s="97"/>
      <c r="M2129" s="97"/>
    </row>
    <row r="2130" spans="10:13" ht="15">
      <c r="J2130" s="97"/>
      <c r="K2130" s="97"/>
      <c r="L2130" s="97"/>
      <c r="M2130" s="97"/>
    </row>
  </sheetData>
  <sheetProtection/>
  <mergeCells count="15">
    <mergeCell ref="M5:M6"/>
    <mergeCell ref="C5:C6"/>
    <mergeCell ref="J5:J6"/>
    <mergeCell ref="K5:K6"/>
    <mergeCell ref="L5:L6"/>
    <mergeCell ref="D5:D6"/>
    <mergeCell ref="H5:I5"/>
    <mergeCell ref="A2:I2"/>
    <mergeCell ref="H4:I4"/>
    <mergeCell ref="A5:A6"/>
    <mergeCell ref="E5:E6"/>
    <mergeCell ref="F5:F6"/>
    <mergeCell ref="G5:G6"/>
    <mergeCell ref="B5:B6"/>
    <mergeCell ref="A3:I3"/>
  </mergeCells>
  <printOptions horizontalCentered="1"/>
  <pageMargins left="0.5118110236220472" right="0.15748031496062992" top="0.35433070866141736" bottom="0.4330708661417323" header="0.15748031496062992" footer="0.2362204724409449"/>
  <pageSetup horizontalDpi="300" verticalDpi="300" orientation="portrait" paperSize="9" scale="68" r:id="rId1"/>
  <rowBreaks count="7" manualBreakCount="7">
    <brk id="36" max="12" man="1"/>
    <brk id="80" max="12" man="1"/>
    <brk id="125" max="12" man="1"/>
    <brk id="161" max="12" man="1"/>
    <brk id="203" max="12" man="1"/>
    <brk id="246" max="12" man="1"/>
    <brk id="29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06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9.57421875" style="46" customWidth="1"/>
    <col min="2" max="2" width="54.57421875" style="46" customWidth="1"/>
    <col min="3" max="3" width="11.140625" style="48" customWidth="1"/>
    <col min="4" max="4" width="15.28125" style="47" customWidth="1"/>
    <col min="5" max="5" width="14.57421875" style="47" customWidth="1"/>
    <col min="6" max="6" width="13.7109375" style="47" customWidth="1"/>
    <col min="7" max="7" width="21.8515625" style="50" customWidth="1"/>
    <col min="8" max="8" width="11.8515625" style="50" hidden="1" customWidth="1"/>
    <col min="9" max="9" width="12.7109375" style="50" hidden="1" customWidth="1"/>
    <col min="10" max="10" width="14.00390625" style="50" hidden="1" customWidth="1"/>
    <col min="11" max="11" width="9.140625" style="46" customWidth="1"/>
    <col min="12" max="12" width="12.140625" style="46" bestFit="1" customWidth="1"/>
    <col min="13" max="16384" width="9.140625" style="46" customWidth="1"/>
  </cols>
  <sheetData>
    <row r="1" spans="1:10" s="44" customFormat="1" ht="74.25" customHeight="1">
      <c r="A1" s="783" t="s">
        <v>1104</v>
      </c>
      <c r="B1" s="784"/>
      <c r="C1" s="784"/>
      <c r="D1" s="784"/>
      <c r="E1" s="784"/>
      <c r="F1" s="784"/>
      <c r="G1" s="300"/>
      <c r="H1" s="301"/>
      <c r="I1" s="301"/>
      <c r="J1" s="301"/>
    </row>
    <row r="2" spans="1:10" ht="20.25" customHeight="1">
      <c r="A2" s="785" t="s">
        <v>372</v>
      </c>
      <c r="B2" s="785"/>
      <c r="C2" s="785"/>
      <c r="D2" s="785"/>
      <c r="E2" s="785"/>
      <c r="F2" s="785"/>
      <c r="G2" s="302"/>
      <c r="H2" s="302"/>
      <c r="I2" s="302"/>
      <c r="J2" s="302"/>
    </row>
    <row r="3" spans="1:10" ht="30" customHeight="1">
      <c r="A3" s="791" t="s">
        <v>373</v>
      </c>
      <c r="B3" s="791"/>
      <c r="C3" s="791"/>
      <c r="D3" s="791"/>
      <c r="E3" s="791"/>
      <c r="F3" s="791"/>
      <c r="G3" s="302"/>
      <c r="H3" s="302"/>
      <c r="I3" s="302"/>
      <c r="J3" s="302"/>
    </row>
    <row r="4" spans="1:10" ht="15" thickBot="1">
      <c r="A4" s="303"/>
      <c r="B4" s="304"/>
      <c r="C4" s="304"/>
      <c r="D4" s="305"/>
      <c r="E4" s="787" t="s">
        <v>370</v>
      </c>
      <c r="F4" s="787"/>
      <c r="G4" s="306"/>
      <c r="H4" s="306"/>
      <c r="I4" s="306"/>
      <c r="J4" s="302"/>
    </row>
    <row r="5" spans="1:43" ht="67.5" customHeight="1">
      <c r="A5" s="786" t="s">
        <v>374</v>
      </c>
      <c r="B5" s="498" t="s">
        <v>217</v>
      </c>
      <c r="C5" s="498"/>
      <c r="D5" s="790" t="s">
        <v>375</v>
      </c>
      <c r="E5" s="788" t="s">
        <v>285</v>
      </c>
      <c r="F5" s="789"/>
      <c r="G5" s="782"/>
      <c r="H5" s="779" t="s">
        <v>195</v>
      </c>
      <c r="I5" s="776" t="s">
        <v>196</v>
      </c>
      <c r="J5" s="776" t="s">
        <v>197</v>
      </c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1:43" ht="32.25" thickBot="1">
      <c r="A6" s="786"/>
      <c r="B6" s="518" t="s">
        <v>218</v>
      </c>
      <c r="C6" s="499" t="s">
        <v>219</v>
      </c>
      <c r="D6" s="788"/>
      <c r="E6" s="395" t="s">
        <v>366</v>
      </c>
      <c r="F6" s="623" t="s">
        <v>367</v>
      </c>
      <c r="G6" s="782"/>
      <c r="H6" s="780"/>
      <c r="I6" s="777"/>
      <c r="J6" s="777"/>
      <c r="K6" s="162"/>
      <c r="L6" s="181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</row>
    <row r="7" spans="1:43" s="49" customFormat="1" ht="16.5" thickBot="1">
      <c r="A7" s="500">
        <v>1</v>
      </c>
      <c r="B7" s="519">
        <v>2</v>
      </c>
      <c r="C7" s="500" t="s">
        <v>220</v>
      </c>
      <c r="D7" s="500">
        <v>4</v>
      </c>
      <c r="E7" s="500">
        <v>5</v>
      </c>
      <c r="F7" s="624">
        <v>6</v>
      </c>
      <c r="G7" s="626"/>
      <c r="H7" s="308">
        <v>8</v>
      </c>
      <c r="I7" s="309">
        <v>9</v>
      </c>
      <c r="J7" s="307">
        <v>10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1:43" ht="29.25" thickBot="1">
      <c r="A8" s="504">
        <v>4000</v>
      </c>
      <c r="B8" s="520" t="s">
        <v>931</v>
      </c>
      <c r="C8" s="502"/>
      <c r="D8" s="317">
        <f>D10+D171+D206</f>
        <v>3073232.9999999995</v>
      </c>
      <c r="E8" s="317">
        <f>E10+E171+E206</f>
        <v>3073232.9999999995</v>
      </c>
      <c r="F8" s="625">
        <f>F10+F171+F206</f>
        <v>233083.3</v>
      </c>
      <c r="G8" s="331"/>
      <c r="H8" s="311"/>
      <c r="I8" s="310"/>
      <c r="J8" s="310"/>
      <c r="K8" s="162"/>
      <c r="L8" s="181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16.5" thickBot="1">
      <c r="A9" s="501"/>
      <c r="B9" s="521" t="s">
        <v>289</v>
      </c>
      <c r="C9" s="502"/>
      <c r="D9" s="317"/>
      <c r="E9" s="317"/>
      <c r="F9" s="625"/>
      <c r="G9" s="331"/>
      <c r="H9" s="313"/>
      <c r="I9" s="314"/>
      <c r="J9" s="314"/>
      <c r="K9" s="162"/>
      <c r="L9" s="181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3" ht="48.75" customHeight="1" thickBot="1">
      <c r="A10" s="504">
        <v>4050</v>
      </c>
      <c r="B10" s="518" t="s">
        <v>932</v>
      </c>
      <c r="C10" s="503" t="s">
        <v>597</v>
      </c>
      <c r="D10" s="317">
        <f>D12+D25+D68+D83+D93+D127++D142</f>
        <v>2840149.6999999997</v>
      </c>
      <c r="E10" s="317">
        <f>E12+E25+E68+E83+E93+E127+E142</f>
        <v>3073232.9999999995</v>
      </c>
      <c r="F10" s="625"/>
      <c r="G10" s="331"/>
      <c r="H10" s="311"/>
      <c r="I10" s="310"/>
      <c r="J10" s="310"/>
      <c r="K10" s="162"/>
      <c r="L10" s="181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1:43" ht="15.75">
      <c r="A11" s="501"/>
      <c r="B11" s="521" t="s">
        <v>289</v>
      </c>
      <c r="C11" s="502"/>
      <c r="D11" s="317"/>
      <c r="E11" s="317"/>
      <c r="F11" s="625"/>
      <c r="G11" s="331"/>
      <c r="H11" s="313"/>
      <c r="I11" s="314"/>
      <c r="J11" s="314"/>
      <c r="K11" s="162"/>
      <c r="L11" s="18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1:43" ht="39.75" customHeight="1">
      <c r="A12" s="504">
        <v>4100</v>
      </c>
      <c r="B12" s="522" t="s">
        <v>933</v>
      </c>
      <c r="C12" s="499" t="s">
        <v>597</v>
      </c>
      <c r="D12" s="317">
        <f>D14+D19+D22</f>
        <v>763177</v>
      </c>
      <c r="E12" s="317">
        <f>E14+E19+E22</f>
        <v>763177</v>
      </c>
      <c r="F12" s="625"/>
      <c r="G12" s="331"/>
      <c r="H12" s="313"/>
      <c r="I12" s="314"/>
      <c r="J12" s="314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ht="15.75">
      <c r="A13" s="501"/>
      <c r="B13" s="521" t="s">
        <v>289</v>
      </c>
      <c r="C13" s="502"/>
      <c r="D13" s="317"/>
      <c r="E13" s="317"/>
      <c r="F13" s="625"/>
      <c r="G13" s="331"/>
      <c r="H13" s="313"/>
      <c r="I13" s="314"/>
      <c r="J13" s="314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1:43" ht="45.75" customHeight="1">
      <c r="A14" s="504">
        <v>4110</v>
      </c>
      <c r="B14" s="523" t="s">
        <v>1049</v>
      </c>
      <c r="C14" s="499" t="s">
        <v>597</v>
      </c>
      <c r="D14" s="317">
        <f>D16+D17+D18</f>
        <v>763177</v>
      </c>
      <c r="E14" s="317">
        <f>E16+E17+E18</f>
        <v>763177</v>
      </c>
      <c r="F14" s="625"/>
      <c r="G14" s="331"/>
      <c r="H14" s="313"/>
      <c r="I14" s="314"/>
      <c r="J14" s="314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</row>
    <row r="15" spans="1:43" ht="15.75">
      <c r="A15" s="504"/>
      <c r="B15" s="521" t="s">
        <v>286</v>
      </c>
      <c r="C15" s="499"/>
      <c r="D15" s="317"/>
      <c r="E15" s="317"/>
      <c r="F15" s="625"/>
      <c r="G15" s="331"/>
      <c r="H15" s="313"/>
      <c r="I15" s="314"/>
      <c r="J15" s="314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</row>
    <row r="16" spans="1:22" s="120" customFormat="1" ht="28.5">
      <c r="A16" s="504">
        <v>4111</v>
      </c>
      <c r="B16" s="524" t="s">
        <v>221</v>
      </c>
      <c r="C16" s="499" t="s">
        <v>455</v>
      </c>
      <c r="D16" s="317">
        <v>763177</v>
      </c>
      <c r="E16" s="317">
        <v>763177</v>
      </c>
      <c r="F16" s="625"/>
      <c r="G16" s="331"/>
      <c r="H16" s="313"/>
      <c r="I16" s="314"/>
      <c r="J16" s="314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</row>
    <row r="17" spans="1:22" s="120" customFormat="1" ht="29.25" customHeight="1">
      <c r="A17" s="504">
        <v>4112</v>
      </c>
      <c r="B17" s="524" t="s">
        <v>222</v>
      </c>
      <c r="C17" s="479" t="s">
        <v>456</v>
      </c>
      <c r="D17" s="317"/>
      <c r="E17" s="317"/>
      <c r="F17" s="625"/>
      <c r="G17" s="331"/>
      <c r="H17" s="313"/>
      <c r="I17" s="314"/>
      <c r="J17" s="314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</row>
    <row r="18" spans="1:43" ht="15.75" customHeight="1">
      <c r="A18" s="504">
        <v>4114</v>
      </c>
      <c r="B18" s="524" t="s">
        <v>223</v>
      </c>
      <c r="C18" s="505" t="s">
        <v>454</v>
      </c>
      <c r="D18" s="317"/>
      <c r="E18" s="317"/>
      <c r="F18" s="625"/>
      <c r="G18" s="331"/>
      <c r="H18" s="313"/>
      <c r="I18" s="314"/>
      <c r="J18" s="314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28.5">
      <c r="A19" s="504">
        <v>4120</v>
      </c>
      <c r="B19" s="525" t="s">
        <v>1050</v>
      </c>
      <c r="C19" s="499" t="s">
        <v>597</v>
      </c>
      <c r="D19" s="317"/>
      <c r="E19" s="317"/>
      <c r="F19" s="625"/>
      <c r="G19" s="331"/>
      <c r="H19" s="313"/>
      <c r="I19" s="314"/>
      <c r="J19" s="314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</row>
    <row r="20" spans="1:43" ht="15.75">
      <c r="A20" s="504"/>
      <c r="B20" s="521" t="s">
        <v>286</v>
      </c>
      <c r="C20" s="499"/>
      <c r="D20" s="317"/>
      <c r="E20" s="317"/>
      <c r="F20" s="625"/>
      <c r="G20" s="331"/>
      <c r="H20" s="313"/>
      <c r="I20" s="314"/>
      <c r="J20" s="314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</row>
    <row r="21" spans="1:43" ht="21" customHeight="1">
      <c r="A21" s="504">
        <v>4121</v>
      </c>
      <c r="B21" s="524" t="s">
        <v>224</v>
      </c>
      <c r="C21" s="505" t="s">
        <v>457</v>
      </c>
      <c r="D21" s="317"/>
      <c r="E21" s="317"/>
      <c r="F21" s="625"/>
      <c r="G21" s="331"/>
      <c r="H21" s="313"/>
      <c r="I21" s="314"/>
      <c r="J21" s="314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</row>
    <row r="22" spans="1:43" ht="33" customHeight="1">
      <c r="A22" s="504">
        <v>4130</v>
      </c>
      <c r="B22" s="525" t="s">
        <v>1051</v>
      </c>
      <c r="C22" s="499" t="s">
        <v>597</v>
      </c>
      <c r="D22" s="317"/>
      <c r="E22" s="317"/>
      <c r="F22" s="625"/>
      <c r="G22" s="331"/>
      <c r="H22" s="313"/>
      <c r="I22" s="314"/>
      <c r="J22" s="314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  <row r="23" spans="1:43" ht="15.75">
      <c r="A23" s="504"/>
      <c r="B23" s="521" t="s">
        <v>286</v>
      </c>
      <c r="C23" s="499"/>
      <c r="D23" s="317"/>
      <c r="E23" s="317"/>
      <c r="F23" s="625"/>
      <c r="G23" s="331"/>
      <c r="H23" s="313"/>
      <c r="I23" s="314"/>
      <c r="J23" s="314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</row>
    <row r="24" spans="1:43" ht="22.5" customHeight="1" thickBot="1">
      <c r="A24" s="504">
        <v>4131</v>
      </c>
      <c r="B24" s="525" t="s">
        <v>458</v>
      </c>
      <c r="C24" s="499" t="s">
        <v>459</v>
      </c>
      <c r="D24" s="317"/>
      <c r="E24" s="317"/>
      <c r="F24" s="625"/>
      <c r="G24" s="331"/>
      <c r="H24" s="313"/>
      <c r="I24" s="314"/>
      <c r="J24" s="314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</row>
    <row r="25" spans="1:43" ht="61.5" customHeight="1" thickBot="1">
      <c r="A25" s="504">
        <v>4200</v>
      </c>
      <c r="B25" s="524" t="s">
        <v>934</v>
      </c>
      <c r="C25" s="499" t="s">
        <v>597</v>
      </c>
      <c r="D25" s="317">
        <f>D27+D36+D41+D51+D54+D58</f>
        <v>829362.7999999999</v>
      </c>
      <c r="E25" s="317">
        <f>E27+E36+E41+E51+E54+E58</f>
        <v>829362.7999999999</v>
      </c>
      <c r="F25" s="625"/>
      <c r="G25" s="331"/>
      <c r="H25" s="311"/>
      <c r="I25" s="310"/>
      <c r="J25" s="310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</row>
    <row r="26" spans="1:43" ht="15.75">
      <c r="A26" s="501"/>
      <c r="B26" s="521" t="s">
        <v>289</v>
      </c>
      <c r="C26" s="502"/>
      <c r="D26" s="317"/>
      <c r="E26" s="317"/>
      <c r="F26" s="625"/>
      <c r="G26" s="331"/>
      <c r="H26" s="313"/>
      <c r="I26" s="314"/>
      <c r="J26" s="314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</row>
    <row r="27" spans="1:43" ht="44.25" customHeight="1">
      <c r="A27" s="504">
        <v>4210</v>
      </c>
      <c r="B27" s="525" t="s">
        <v>1052</v>
      </c>
      <c r="C27" s="499" t="s">
        <v>597</v>
      </c>
      <c r="D27" s="317">
        <f>D29+D30+D31+D32+D33+D34+D35</f>
        <v>254276.8</v>
      </c>
      <c r="E27" s="317">
        <f>E30+E31+E32+E33+E34+E35</f>
        <v>254276.8</v>
      </c>
      <c r="F27" s="625"/>
      <c r="G27" s="331"/>
      <c r="H27" s="313"/>
      <c r="I27" s="314"/>
      <c r="J27" s="314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</row>
    <row r="28" spans="1:43" ht="15.75">
      <c r="A28" s="504"/>
      <c r="B28" s="521" t="s">
        <v>286</v>
      </c>
      <c r="C28" s="499"/>
      <c r="D28" s="317"/>
      <c r="E28" s="317"/>
      <c r="F28" s="625"/>
      <c r="G28" s="331"/>
      <c r="H28" s="313"/>
      <c r="I28" s="314"/>
      <c r="J28" s="314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</row>
    <row r="29" spans="1:43" ht="31.5" customHeight="1">
      <c r="A29" s="504">
        <v>4211</v>
      </c>
      <c r="B29" s="524" t="s">
        <v>460</v>
      </c>
      <c r="C29" s="505" t="s">
        <v>461</v>
      </c>
      <c r="D29" s="317"/>
      <c r="E29" s="317"/>
      <c r="F29" s="625"/>
      <c r="G29" s="331"/>
      <c r="H29" s="313"/>
      <c r="I29" s="314"/>
      <c r="J29" s="314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</row>
    <row r="30" spans="1:22" s="120" customFormat="1" ht="15.75" customHeight="1">
      <c r="A30" s="504">
        <v>4212</v>
      </c>
      <c r="B30" s="525" t="s">
        <v>1053</v>
      </c>
      <c r="C30" s="479" t="s">
        <v>462</v>
      </c>
      <c r="D30" s="317">
        <v>217040</v>
      </c>
      <c r="E30" s="317">
        <v>217040</v>
      </c>
      <c r="F30" s="625"/>
      <c r="G30" s="331"/>
      <c r="H30" s="313"/>
      <c r="I30" s="314"/>
      <c r="J30" s="314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</row>
    <row r="31" spans="1:43" ht="16.5" customHeight="1">
      <c r="A31" s="504">
        <v>4213</v>
      </c>
      <c r="B31" s="524" t="s">
        <v>225</v>
      </c>
      <c r="C31" s="505" t="s">
        <v>463</v>
      </c>
      <c r="D31" s="317">
        <v>17003.4</v>
      </c>
      <c r="E31" s="317">
        <v>17003.4</v>
      </c>
      <c r="F31" s="625"/>
      <c r="G31" s="331"/>
      <c r="H31" s="313"/>
      <c r="I31" s="314"/>
      <c r="J31" s="314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</row>
    <row r="32" spans="1:43" ht="15" customHeight="1">
      <c r="A32" s="504">
        <v>4214</v>
      </c>
      <c r="B32" s="524" t="s">
        <v>226</v>
      </c>
      <c r="C32" s="505" t="s">
        <v>464</v>
      </c>
      <c r="D32" s="317">
        <v>11043.4</v>
      </c>
      <c r="E32" s="317">
        <v>11043.4</v>
      </c>
      <c r="F32" s="625"/>
      <c r="G32" s="331"/>
      <c r="H32" s="313"/>
      <c r="I32" s="314"/>
      <c r="J32" s="314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</row>
    <row r="33" spans="1:43" ht="15.75" customHeight="1">
      <c r="A33" s="504">
        <v>4215</v>
      </c>
      <c r="B33" s="524" t="s">
        <v>227</v>
      </c>
      <c r="C33" s="505" t="s">
        <v>465</v>
      </c>
      <c r="D33" s="317">
        <v>2602</v>
      </c>
      <c r="E33" s="317">
        <v>2602</v>
      </c>
      <c r="F33" s="625"/>
      <c r="G33" s="331"/>
      <c r="H33" s="313"/>
      <c r="I33" s="314"/>
      <c r="J33" s="314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</row>
    <row r="34" spans="1:43" ht="15.75" customHeight="1">
      <c r="A34" s="504">
        <v>4216</v>
      </c>
      <c r="B34" s="524" t="s">
        <v>228</v>
      </c>
      <c r="C34" s="505" t="s">
        <v>466</v>
      </c>
      <c r="D34" s="317">
        <v>6588</v>
      </c>
      <c r="E34" s="317">
        <v>6588</v>
      </c>
      <c r="F34" s="625"/>
      <c r="G34" s="331"/>
      <c r="H34" s="313"/>
      <c r="I34" s="314"/>
      <c r="J34" s="314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1:43" ht="21.75" customHeight="1">
      <c r="A35" s="504">
        <v>4217</v>
      </c>
      <c r="B35" s="524" t="s">
        <v>229</v>
      </c>
      <c r="C35" s="505" t="s">
        <v>467</v>
      </c>
      <c r="D35" s="317"/>
      <c r="E35" s="317"/>
      <c r="F35" s="625"/>
      <c r="G35" s="331"/>
      <c r="H35" s="313"/>
      <c r="I35" s="314"/>
      <c r="J35" s="314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</row>
    <row r="36" spans="1:43" ht="51.75" customHeight="1">
      <c r="A36" s="504">
        <v>4220</v>
      </c>
      <c r="B36" s="525" t="s">
        <v>1054</v>
      </c>
      <c r="C36" s="499" t="s">
        <v>597</v>
      </c>
      <c r="D36" s="317">
        <f>D38+D39+D40</f>
        <v>35757</v>
      </c>
      <c r="E36" s="317">
        <f>E38+E39+E40</f>
        <v>35757</v>
      </c>
      <c r="F36" s="625"/>
      <c r="G36" s="331"/>
      <c r="H36" s="313"/>
      <c r="I36" s="314"/>
      <c r="J36" s="314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</row>
    <row r="37" spans="1:43" ht="15.75">
      <c r="A37" s="504"/>
      <c r="B37" s="521" t="s">
        <v>286</v>
      </c>
      <c r="C37" s="499"/>
      <c r="D37" s="317"/>
      <c r="E37" s="317"/>
      <c r="F37" s="625"/>
      <c r="G37" s="331"/>
      <c r="H37" s="313"/>
      <c r="I37" s="314"/>
      <c r="J37" s="314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</row>
    <row r="38" spans="1:43" ht="15.75">
      <c r="A38" s="504">
        <v>4221</v>
      </c>
      <c r="B38" s="524" t="s">
        <v>230</v>
      </c>
      <c r="C38" s="506">
        <v>4221</v>
      </c>
      <c r="D38" s="317">
        <v>27757</v>
      </c>
      <c r="E38" s="317">
        <v>27757</v>
      </c>
      <c r="F38" s="625"/>
      <c r="G38" s="331"/>
      <c r="H38" s="313"/>
      <c r="I38" s="314"/>
      <c r="J38" s="314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1:43" ht="15.75">
      <c r="A39" s="504">
        <v>4222</v>
      </c>
      <c r="B39" s="524" t="s">
        <v>231</v>
      </c>
      <c r="C39" s="505" t="s">
        <v>560</v>
      </c>
      <c r="D39" s="317">
        <v>8000</v>
      </c>
      <c r="E39" s="317">
        <v>8000</v>
      </c>
      <c r="F39" s="625"/>
      <c r="G39" s="331"/>
      <c r="H39" s="313"/>
      <c r="I39" s="314"/>
      <c r="J39" s="314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</row>
    <row r="40" spans="1:43" ht="18.75" customHeight="1">
      <c r="A40" s="504">
        <v>4223</v>
      </c>
      <c r="B40" s="524" t="s">
        <v>232</v>
      </c>
      <c r="C40" s="505" t="s">
        <v>561</v>
      </c>
      <c r="D40" s="317"/>
      <c r="E40" s="317"/>
      <c r="F40" s="625"/>
      <c r="G40" s="331"/>
      <c r="H40" s="313"/>
      <c r="I40" s="314"/>
      <c r="J40" s="314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57">
      <c r="A41" s="504">
        <v>4230</v>
      </c>
      <c r="B41" s="525" t="s">
        <v>1055</v>
      </c>
      <c r="C41" s="499" t="s">
        <v>597</v>
      </c>
      <c r="D41" s="317">
        <f>D43+D44+D45+D46+D47+D48+D49+D50</f>
        <v>39931.6</v>
      </c>
      <c r="E41" s="317">
        <f>E43+E44+E45+E46+E47+E48+E49+E50</f>
        <v>39931.6</v>
      </c>
      <c r="F41" s="625"/>
      <c r="G41" s="331"/>
      <c r="H41" s="313"/>
      <c r="I41" s="314"/>
      <c r="J41" s="314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5.75">
      <c r="A42" s="504"/>
      <c r="B42" s="521" t="s">
        <v>286</v>
      </c>
      <c r="C42" s="499"/>
      <c r="D42" s="317"/>
      <c r="E42" s="317"/>
      <c r="F42" s="625"/>
      <c r="G42" s="331"/>
      <c r="H42" s="313"/>
      <c r="I42" s="314"/>
      <c r="J42" s="314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3" ht="15.75">
      <c r="A43" s="504">
        <v>4231</v>
      </c>
      <c r="B43" s="524" t="s">
        <v>233</v>
      </c>
      <c r="C43" s="505" t="s">
        <v>562</v>
      </c>
      <c r="D43" s="317"/>
      <c r="E43" s="317"/>
      <c r="F43" s="625"/>
      <c r="G43" s="331"/>
      <c r="H43" s="313"/>
      <c r="I43" s="314"/>
      <c r="J43" s="314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</row>
    <row r="44" spans="1:43" ht="15.75">
      <c r="A44" s="504">
        <v>4232</v>
      </c>
      <c r="B44" s="524" t="s">
        <v>234</v>
      </c>
      <c r="C44" s="505" t="s">
        <v>563</v>
      </c>
      <c r="D44" s="317"/>
      <c r="E44" s="317"/>
      <c r="F44" s="625"/>
      <c r="G44" s="331"/>
      <c r="H44" s="313"/>
      <c r="I44" s="314"/>
      <c r="J44" s="314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</row>
    <row r="45" spans="1:43" ht="29.25" customHeight="1">
      <c r="A45" s="504">
        <v>4233</v>
      </c>
      <c r="B45" s="524" t="s">
        <v>235</v>
      </c>
      <c r="C45" s="505" t="s">
        <v>564</v>
      </c>
      <c r="D45" s="317"/>
      <c r="E45" s="317"/>
      <c r="F45" s="625"/>
      <c r="G45" s="331"/>
      <c r="H45" s="313"/>
      <c r="I45" s="314"/>
      <c r="J45" s="314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</row>
    <row r="46" spans="1:43" ht="15.75">
      <c r="A46" s="504">
        <v>4234</v>
      </c>
      <c r="B46" s="524" t="s">
        <v>238</v>
      </c>
      <c r="C46" s="505" t="s">
        <v>565</v>
      </c>
      <c r="D46" s="317">
        <v>6140</v>
      </c>
      <c r="E46" s="317">
        <v>6140</v>
      </c>
      <c r="F46" s="625"/>
      <c r="G46" s="331"/>
      <c r="H46" s="313"/>
      <c r="I46" s="314"/>
      <c r="J46" s="314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</row>
    <row r="47" spans="1:43" ht="15.75">
      <c r="A47" s="504">
        <v>4235</v>
      </c>
      <c r="B47" s="526" t="s">
        <v>239</v>
      </c>
      <c r="C47" s="475">
        <v>4235</v>
      </c>
      <c r="D47" s="317"/>
      <c r="E47" s="317"/>
      <c r="F47" s="625"/>
      <c r="G47" s="331"/>
      <c r="H47" s="313"/>
      <c r="I47" s="314"/>
      <c r="J47" s="314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</row>
    <row r="48" spans="1:43" ht="15.75">
      <c r="A48" s="504">
        <v>4236</v>
      </c>
      <c r="B48" s="524" t="s">
        <v>240</v>
      </c>
      <c r="C48" s="505" t="s">
        <v>566</v>
      </c>
      <c r="D48" s="317"/>
      <c r="E48" s="317"/>
      <c r="F48" s="625"/>
      <c r="G48" s="331"/>
      <c r="H48" s="313"/>
      <c r="I48" s="314"/>
      <c r="J48" s="314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</row>
    <row r="49" spans="1:43" ht="15.75">
      <c r="A49" s="504">
        <v>4237</v>
      </c>
      <c r="B49" s="524" t="s">
        <v>241</v>
      </c>
      <c r="C49" s="505" t="s">
        <v>567</v>
      </c>
      <c r="D49" s="317">
        <v>13000</v>
      </c>
      <c r="E49" s="317">
        <v>13000</v>
      </c>
      <c r="F49" s="625"/>
      <c r="G49" s="331"/>
      <c r="H49" s="313"/>
      <c r="I49" s="314"/>
      <c r="J49" s="314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</row>
    <row r="50" spans="1:43" ht="15.75">
      <c r="A50" s="504">
        <v>4238</v>
      </c>
      <c r="B50" s="524" t="s">
        <v>242</v>
      </c>
      <c r="C50" s="505" t="s">
        <v>568</v>
      </c>
      <c r="D50" s="317">
        <v>20791.6</v>
      </c>
      <c r="E50" s="317">
        <v>20791.6</v>
      </c>
      <c r="F50" s="625"/>
      <c r="G50" s="331"/>
      <c r="H50" s="313"/>
      <c r="I50" s="314"/>
      <c r="J50" s="314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</row>
    <row r="51" spans="1:43" ht="28.5">
      <c r="A51" s="504">
        <v>4240</v>
      </c>
      <c r="B51" s="525" t="s">
        <v>1056</v>
      </c>
      <c r="C51" s="499" t="s">
        <v>597</v>
      </c>
      <c r="D51" s="317">
        <f>D53</f>
        <v>14046.5</v>
      </c>
      <c r="E51" s="317">
        <f>E53</f>
        <v>14046.5</v>
      </c>
      <c r="F51" s="625"/>
      <c r="G51" s="331"/>
      <c r="H51" s="313"/>
      <c r="I51" s="314"/>
      <c r="J51" s="314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</row>
    <row r="52" spans="1:43" ht="15.75">
      <c r="A52" s="504"/>
      <c r="B52" s="521" t="s">
        <v>286</v>
      </c>
      <c r="C52" s="499"/>
      <c r="D52" s="317"/>
      <c r="E52" s="317"/>
      <c r="F52" s="625"/>
      <c r="G52" s="331"/>
      <c r="H52" s="313"/>
      <c r="I52" s="314"/>
      <c r="J52" s="314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</row>
    <row r="53" spans="1:43" ht="15.75">
      <c r="A53" s="504">
        <v>4241</v>
      </c>
      <c r="B53" s="524" t="s">
        <v>243</v>
      </c>
      <c r="C53" s="505" t="s">
        <v>569</v>
      </c>
      <c r="D53" s="317">
        <v>14046.5</v>
      </c>
      <c r="E53" s="317">
        <v>14046.5</v>
      </c>
      <c r="F53" s="625"/>
      <c r="G53" s="331"/>
      <c r="H53" s="313"/>
      <c r="I53" s="314"/>
      <c r="J53" s="314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</row>
    <row r="54" spans="1:43" ht="30.75" customHeight="1">
      <c r="A54" s="504">
        <v>4250</v>
      </c>
      <c r="B54" s="525" t="s">
        <v>1057</v>
      </c>
      <c r="C54" s="499" t="s">
        <v>597</v>
      </c>
      <c r="D54" s="482">
        <f>D56+D57</f>
        <v>315634</v>
      </c>
      <c r="E54" s="482">
        <f>E56+E57</f>
        <v>315634</v>
      </c>
      <c r="F54" s="625"/>
      <c r="G54" s="331"/>
      <c r="H54" s="313"/>
      <c r="I54" s="314"/>
      <c r="J54" s="314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</row>
    <row r="55" spans="1:43" ht="15.75">
      <c r="A55" s="504"/>
      <c r="B55" s="521" t="s">
        <v>286</v>
      </c>
      <c r="C55" s="499"/>
      <c r="D55" s="317"/>
      <c r="E55" s="317"/>
      <c r="F55" s="625"/>
      <c r="G55" s="331"/>
      <c r="H55" s="313"/>
      <c r="I55" s="314"/>
      <c r="J55" s="314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</row>
    <row r="56" spans="1:43" ht="31.5" customHeight="1">
      <c r="A56" s="504">
        <v>4251</v>
      </c>
      <c r="B56" s="524" t="s">
        <v>244</v>
      </c>
      <c r="C56" s="505" t="s">
        <v>570</v>
      </c>
      <c r="D56" s="482">
        <v>312194</v>
      </c>
      <c r="E56" s="482">
        <v>312194</v>
      </c>
      <c r="F56" s="625"/>
      <c r="G56" s="331"/>
      <c r="H56" s="313"/>
      <c r="I56" s="314"/>
      <c r="J56" s="314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</row>
    <row r="57" spans="1:43" ht="28.5">
      <c r="A57" s="504">
        <v>4252</v>
      </c>
      <c r="B57" s="524" t="s">
        <v>245</v>
      </c>
      <c r="C57" s="505" t="s">
        <v>571</v>
      </c>
      <c r="D57" s="482">
        <v>3440</v>
      </c>
      <c r="E57" s="482">
        <v>3440</v>
      </c>
      <c r="F57" s="625"/>
      <c r="G57" s="331"/>
      <c r="H57" s="313"/>
      <c r="I57" s="314"/>
      <c r="J57" s="314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</row>
    <row r="58" spans="1:43" ht="42.75">
      <c r="A58" s="504">
        <v>4260</v>
      </c>
      <c r="B58" s="525" t="s">
        <v>1058</v>
      </c>
      <c r="C58" s="499" t="s">
        <v>597</v>
      </c>
      <c r="D58" s="482">
        <f>D60+D61+D62+D63+D64+D65+D66+D67</f>
        <v>169716.9</v>
      </c>
      <c r="E58" s="482">
        <f>E60+E61+E62+E63+E64+E65+E66+E67</f>
        <v>169716.9</v>
      </c>
      <c r="F58" s="625"/>
      <c r="G58" s="331"/>
      <c r="H58" s="318"/>
      <c r="I58" s="315"/>
      <c r="J58" s="315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</row>
    <row r="59" spans="1:43" ht="15.75">
      <c r="A59" s="504"/>
      <c r="B59" s="521" t="s">
        <v>286</v>
      </c>
      <c r="C59" s="499"/>
      <c r="D59" s="482"/>
      <c r="E59" s="482"/>
      <c r="F59" s="625"/>
      <c r="G59" s="331"/>
      <c r="H59" s="313"/>
      <c r="I59" s="314"/>
      <c r="J59" s="314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</row>
    <row r="60" spans="1:43" ht="15.75">
      <c r="A60" s="504">
        <v>4261</v>
      </c>
      <c r="B60" s="524" t="s">
        <v>254</v>
      </c>
      <c r="C60" s="505" t="s">
        <v>572</v>
      </c>
      <c r="D60" s="482">
        <v>12514.5</v>
      </c>
      <c r="E60" s="482">
        <v>12514.5</v>
      </c>
      <c r="F60" s="625"/>
      <c r="G60" s="331"/>
      <c r="H60" s="313"/>
      <c r="I60" s="314"/>
      <c r="J60" s="314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</row>
    <row r="61" spans="1:43" ht="15.75">
      <c r="A61" s="504">
        <v>4262</v>
      </c>
      <c r="B61" s="524" t="s">
        <v>255</v>
      </c>
      <c r="C61" s="505" t="s">
        <v>573</v>
      </c>
      <c r="D61" s="482">
        <v>6000</v>
      </c>
      <c r="E61" s="482">
        <v>6000</v>
      </c>
      <c r="F61" s="625"/>
      <c r="G61" s="331"/>
      <c r="H61" s="313"/>
      <c r="I61" s="314"/>
      <c r="J61" s="314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</row>
    <row r="62" spans="1:43" ht="28.5">
      <c r="A62" s="504">
        <v>4263</v>
      </c>
      <c r="B62" s="524" t="s">
        <v>474</v>
      </c>
      <c r="C62" s="505" t="s">
        <v>574</v>
      </c>
      <c r="D62" s="482"/>
      <c r="E62" s="482"/>
      <c r="F62" s="625"/>
      <c r="G62" s="331"/>
      <c r="H62" s="313"/>
      <c r="I62" s="314"/>
      <c r="J62" s="314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</row>
    <row r="63" spans="1:43" ht="15.75">
      <c r="A63" s="504">
        <v>4264</v>
      </c>
      <c r="B63" s="527" t="s">
        <v>256</v>
      </c>
      <c r="C63" s="505" t="s">
        <v>575</v>
      </c>
      <c r="D63" s="482">
        <v>115171.9</v>
      </c>
      <c r="E63" s="482">
        <v>115171.9</v>
      </c>
      <c r="F63" s="625"/>
      <c r="G63" s="331"/>
      <c r="H63" s="313"/>
      <c r="I63" s="314"/>
      <c r="J63" s="314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</row>
    <row r="64" spans="1:43" ht="28.5">
      <c r="A64" s="504">
        <v>4265</v>
      </c>
      <c r="B64" s="528" t="s">
        <v>257</v>
      </c>
      <c r="C64" s="505" t="s">
        <v>576</v>
      </c>
      <c r="D64" s="482"/>
      <c r="E64" s="482"/>
      <c r="F64" s="625"/>
      <c r="G64" s="331"/>
      <c r="H64" s="313"/>
      <c r="I64" s="314"/>
      <c r="J64" s="314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</row>
    <row r="65" spans="1:43" ht="15.75">
      <c r="A65" s="504">
        <v>4266</v>
      </c>
      <c r="B65" s="527" t="s">
        <v>258</v>
      </c>
      <c r="C65" s="505" t="s">
        <v>577</v>
      </c>
      <c r="D65" s="482"/>
      <c r="E65" s="482"/>
      <c r="F65" s="625"/>
      <c r="G65" s="331"/>
      <c r="H65" s="313"/>
      <c r="I65" s="314"/>
      <c r="J65" s="314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</row>
    <row r="66" spans="1:43" ht="15.75">
      <c r="A66" s="504">
        <v>4267</v>
      </c>
      <c r="B66" s="527" t="s">
        <v>259</v>
      </c>
      <c r="C66" s="505" t="s">
        <v>578</v>
      </c>
      <c r="D66" s="482"/>
      <c r="E66" s="482"/>
      <c r="F66" s="625"/>
      <c r="G66" s="331"/>
      <c r="H66" s="313"/>
      <c r="I66" s="314"/>
      <c r="J66" s="314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</row>
    <row r="67" spans="1:43" ht="15.75">
      <c r="A67" s="504">
        <v>4268</v>
      </c>
      <c r="B67" s="527" t="s">
        <v>260</v>
      </c>
      <c r="C67" s="505" t="s">
        <v>579</v>
      </c>
      <c r="D67" s="482">
        <v>36030.5</v>
      </c>
      <c r="E67" s="482">
        <v>36030.5</v>
      </c>
      <c r="F67" s="625"/>
      <c r="G67" s="331"/>
      <c r="H67" s="313"/>
      <c r="I67" s="314"/>
      <c r="J67" s="314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</row>
    <row r="68" spans="1:43" ht="30.75" customHeight="1">
      <c r="A68" s="504">
        <v>4300</v>
      </c>
      <c r="B68" s="529" t="s">
        <v>1059</v>
      </c>
      <c r="C68" s="499" t="s">
        <v>597</v>
      </c>
      <c r="D68" s="482"/>
      <c r="E68" s="482"/>
      <c r="F68" s="625"/>
      <c r="G68" s="331"/>
      <c r="H68" s="313"/>
      <c r="I68" s="314"/>
      <c r="J68" s="314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</row>
    <row r="69" spans="1:43" ht="15.75">
      <c r="A69" s="501"/>
      <c r="B69" s="521" t="s">
        <v>289</v>
      </c>
      <c r="C69" s="502"/>
      <c r="D69" s="482"/>
      <c r="E69" s="482"/>
      <c r="F69" s="625"/>
      <c r="G69" s="331"/>
      <c r="H69" s="313"/>
      <c r="I69" s="314"/>
      <c r="J69" s="314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</row>
    <row r="70" spans="1:43" ht="15.75">
      <c r="A70" s="504">
        <v>4310</v>
      </c>
      <c r="B70" s="529" t="s">
        <v>1060</v>
      </c>
      <c r="C70" s="499" t="s">
        <v>597</v>
      </c>
      <c r="D70" s="482"/>
      <c r="E70" s="482"/>
      <c r="F70" s="625"/>
      <c r="G70" s="331"/>
      <c r="H70" s="313"/>
      <c r="I70" s="314"/>
      <c r="J70" s="314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</row>
    <row r="71" spans="1:43" ht="15.75">
      <c r="A71" s="504"/>
      <c r="B71" s="521" t="s">
        <v>286</v>
      </c>
      <c r="C71" s="499"/>
      <c r="D71" s="482"/>
      <c r="E71" s="482"/>
      <c r="F71" s="625"/>
      <c r="G71" s="331"/>
      <c r="H71" s="313"/>
      <c r="I71" s="314"/>
      <c r="J71" s="314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</row>
    <row r="72" spans="1:43" ht="15.75">
      <c r="A72" s="504">
        <v>4311</v>
      </c>
      <c r="B72" s="527" t="s">
        <v>261</v>
      </c>
      <c r="C72" s="505" t="s">
        <v>580</v>
      </c>
      <c r="D72" s="482"/>
      <c r="E72" s="482"/>
      <c r="F72" s="625"/>
      <c r="G72" s="331"/>
      <c r="H72" s="313"/>
      <c r="I72" s="314"/>
      <c r="J72" s="314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</row>
    <row r="73" spans="1:43" ht="15.75">
      <c r="A73" s="504">
        <v>4312</v>
      </c>
      <c r="B73" s="527" t="s">
        <v>262</v>
      </c>
      <c r="C73" s="505" t="s">
        <v>581</v>
      </c>
      <c r="D73" s="482"/>
      <c r="E73" s="482"/>
      <c r="F73" s="625"/>
      <c r="G73" s="331"/>
      <c r="H73" s="313"/>
      <c r="I73" s="314"/>
      <c r="J73" s="314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</row>
    <row r="74" spans="1:43" ht="18" customHeight="1">
      <c r="A74" s="504">
        <v>4320</v>
      </c>
      <c r="B74" s="529" t="s">
        <v>1061</v>
      </c>
      <c r="C74" s="499" t="s">
        <v>597</v>
      </c>
      <c r="D74" s="482"/>
      <c r="E74" s="482"/>
      <c r="F74" s="625"/>
      <c r="G74" s="331"/>
      <c r="H74" s="313"/>
      <c r="I74" s="314"/>
      <c r="J74" s="314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</row>
    <row r="75" spans="1:43" ht="15.75">
      <c r="A75" s="504"/>
      <c r="B75" s="521" t="s">
        <v>286</v>
      </c>
      <c r="C75" s="499"/>
      <c r="D75" s="482"/>
      <c r="E75" s="482"/>
      <c r="F75" s="625"/>
      <c r="G75" s="331"/>
      <c r="H75" s="313"/>
      <c r="I75" s="314"/>
      <c r="J75" s="314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</row>
    <row r="76" spans="1:43" ht="15.75" customHeight="1">
      <c r="A76" s="504">
        <v>4321</v>
      </c>
      <c r="B76" s="527" t="s">
        <v>263</v>
      </c>
      <c r="C76" s="505" t="s">
        <v>582</v>
      </c>
      <c r="D76" s="482"/>
      <c r="E76" s="482"/>
      <c r="F76" s="625"/>
      <c r="G76" s="331"/>
      <c r="H76" s="313"/>
      <c r="I76" s="314"/>
      <c r="J76" s="314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</row>
    <row r="77" spans="1:43" ht="15.75">
      <c r="A77" s="504">
        <v>4322</v>
      </c>
      <c r="B77" s="527" t="s">
        <v>264</v>
      </c>
      <c r="C77" s="505" t="s">
        <v>583</v>
      </c>
      <c r="D77" s="482"/>
      <c r="E77" s="482"/>
      <c r="F77" s="625"/>
      <c r="G77" s="331"/>
      <c r="H77" s="313"/>
      <c r="I77" s="314"/>
      <c r="J77" s="314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</row>
    <row r="78" spans="1:43" ht="28.5">
      <c r="A78" s="504">
        <v>4330</v>
      </c>
      <c r="B78" s="529" t="s">
        <v>1062</v>
      </c>
      <c r="C78" s="499" t="s">
        <v>597</v>
      </c>
      <c r="D78" s="482"/>
      <c r="E78" s="482"/>
      <c r="F78" s="625"/>
      <c r="G78" s="331"/>
      <c r="H78" s="313"/>
      <c r="I78" s="314"/>
      <c r="J78" s="314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</row>
    <row r="79" spans="1:43" ht="15.75">
      <c r="A79" s="504"/>
      <c r="B79" s="521" t="s">
        <v>286</v>
      </c>
      <c r="C79" s="499"/>
      <c r="D79" s="482"/>
      <c r="E79" s="482"/>
      <c r="F79" s="625"/>
      <c r="G79" s="331"/>
      <c r="H79" s="313"/>
      <c r="I79" s="314"/>
      <c r="J79" s="314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</row>
    <row r="80" spans="1:43" ht="28.5">
      <c r="A80" s="504">
        <v>4331</v>
      </c>
      <c r="B80" s="527" t="s">
        <v>265</v>
      </c>
      <c r="C80" s="505" t="s">
        <v>584</v>
      </c>
      <c r="D80" s="482"/>
      <c r="E80" s="482"/>
      <c r="F80" s="625"/>
      <c r="G80" s="331"/>
      <c r="H80" s="313"/>
      <c r="I80" s="314"/>
      <c r="J80" s="314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</row>
    <row r="81" spans="1:43" ht="15" customHeight="1">
      <c r="A81" s="504">
        <v>4332</v>
      </c>
      <c r="B81" s="527" t="s">
        <v>266</v>
      </c>
      <c r="C81" s="505" t="s">
        <v>585</v>
      </c>
      <c r="D81" s="482"/>
      <c r="E81" s="482"/>
      <c r="F81" s="625"/>
      <c r="G81" s="331"/>
      <c r="H81" s="313"/>
      <c r="I81" s="314"/>
      <c r="J81" s="314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</row>
    <row r="82" spans="1:43" ht="16.5" customHeight="1">
      <c r="A82" s="504">
        <v>4333</v>
      </c>
      <c r="B82" s="527" t="s">
        <v>267</v>
      </c>
      <c r="C82" s="505" t="s">
        <v>586</v>
      </c>
      <c r="D82" s="482"/>
      <c r="E82" s="482"/>
      <c r="F82" s="625"/>
      <c r="G82" s="331"/>
      <c r="H82" s="313"/>
      <c r="I82" s="314"/>
      <c r="J82" s="314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</row>
    <row r="83" spans="1:43" ht="19.5" customHeight="1">
      <c r="A83" s="504">
        <v>4400</v>
      </c>
      <c r="B83" s="527" t="s">
        <v>935</v>
      </c>
      <c r="C83" s="499" t="s">
        <v>597</v>
      </c>
      <c r="D83" s="482">
        <f>D85+D89</f>
        <v>1131485.3</v>
      </c>
      <c r="E83" s="482">
        <f>E85+E89</f>
        <v>1131485.3</v>
      </c>
      <c r="F83" s="625"/>
      <c r="G83" s="331"/>
      <c r="H83" s="313"/>
      <c r="I83" s="314"/>
      <c r="J83" s="314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</row>
    <row r="84" spans="1:43" ht="15.75">
      <c r="A84" s="501"/>
      <c r="B84" s="521" t="s">
        <v>289</v>
      </c>
      <c r="C84" s="502"/>
      <c r="D84" s="482"/>
      <c r="E84" s="482"/>
      <c r="F84" s="625"/>
      <c r="G84" s="331"/>
      <c r="H84" s="313"/>
      <c r="I84" s="314"/>
      <c r="J84" s="314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</row>
    <row r="85" spans="1:43" ht="36" customHeight="1">
      <c r="A85" s="504">
        <v>4410</v>
      </c>
      <c r="B85" s="529" t="s">
        <v>1063</v>
      </c>
      <c r="C85" s="499" t="s">
        <v>597</v>
      </c>
      <c r="D85" s="482">
        <f>D87+D88</f>
        <v>1126485.3</v>
      </c>
      <c r="E85" s="482">
        <f>E87+E88</f>
        <v>1126485.3</v>
      </c>
      <c r="F85" s="625"/>
      <c r="G85" s="331"/>
      <c r="H85" s="313"/>
      <c r="I85" s="314"/>
      <c r="J85" s="314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</row>
    <row r="86" spans="1:43" ht="15.75">
      <c r="A86" s="504"/>
      <c r="B86" s="521" t="s">
        <v>286</v>
      </c>
      <c r="C86" s="499"/>
      <c r="D86" s="482"/>
      <c r="E86" s="482"/>
      <c r="F86" s="625"/>
      <c r="G86" s="331"/>
      <c r="H86" s="313"/>
      <c r="I86" s="314"/>
      <c r="J86" s="314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</row>
    <row r="87" spans="1:43" ht="34.5" customHeight="1">
      <c r="A87" s="504">
        <v>4411</v>
      </c>
      <c r="B87" s="527" t="s">
        <v>268</v>
      </c>
      <c r="C87" s="505" t="s">
        <v>587</v>
      </c>
      <c r="D87" s="482">
        <v>1126485.3</v>
      </c>
      <c r="E87" s="482">
        <v>1126485.3</v>
      </c>
      <c r="F87" s="625"/>
      <c r="G87" s="331"/>
      <c r="H87" s="313"/>
      <c r="I87" s="314"/>
      <c r="J87" s="314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</row>
    <row r="88" spans="1:43" ht="30.75" customHeight="1">
      <c r="A88" s="504">
        <v>4412</v>
      </c>
      <c r="B88" s="527" t="s">
        <v>280</v>
      </c>
      <c r="C88" s="505" t="s">
        <v>588</v>
      </c>
      <c r="D88" s="482"/>
      <c r="E88" s="482"/>
      <c r="F88" s="625"/>
      <c r="G88" s="331"/>
      <c r="H88" s="313"/>
      <c r="I88" s="314"/>
      <c r="J88" s="314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</row>
    <row r="89" spans="1:43" ht="45.75" customHeight="1">
      <c r="A89" s="504">
        <v>4420</v>
      </c>
      <c r="B89" s="529" t="s">
        <v>1064</v>
      </c>
      <c r="C89" s="499" t="s">
        <v>597</v>
      </c>
      <c r="D89" s="482">
        <f>D91+D92</f>
        <v>5000</v>
      </c>
      <c r="E89" s="482">
        <f>E91+E92</f>
        <v>5000</v>
      </c>
      <c r="F89" s="625"/>
      <c r="G89" s="331"/>
      <c r="H89" s="313"/>
      <c r="I89" s="314"/>
      <c r="J89" s="314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</row>
    <row r="90" spans="1:43" ht="15.75">
      <c r="A90" s="504"/>
      <c r="B90" s="521" t="s">
        <v>286</v>
      </c>
      <c r="C90" s="499"/>
      <c r="D90" s="482"/>
      <c r="E90" s="482"/>
      <c r="F90" s="625"/>
      <c r="G90" s="331"/>
      <c r="H90" s="313"/>
      <c r="I90" s="314"/>
      <c r="J90" s="314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</row>
    <row r="91" spans="1:43" ht="43.5" customHeight="1">
      <c r="A91" s="504">
        <v>4421</v>
      </c>
      <c r="B91" s="527" t="s">
        <v>350</v>
      </c>
      <c r="C91" s="505" t="s">
        <v>589</v>
      </c>
      <c r="D91" s="482">
        <v>5000</v>
      </c>
      <c r="E91" s="482">
        <v>5000</v>
      </c>
      <c r="F91" s="625"/>
      <c r="G91" s="331"/>
      <c r="H91" s="313"/>
      <c r="I91" s="314"/>
      <c r="J91" s="314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</row>
    <row r="92" spans="1:43" ht="46.5" customHeight="1">
      <c r="A92" s="504">
        <v>4422</v>
      </c>
      <c r="B92" s="527" t="s">
        <v>384</v>
      </c>
      <c r="C92" s="505" t="s">
        <v>590</v>
      </c>
      <c r="D92" s="482"/>
      <c r="E92" s="482"/>
      <c r="F92" s="625"/>
      <c r="G92" s="331"/>
      <c r="H92" s="313"/>
      <c r="I92" s="314"/>
      <c r="J92" s="314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</row>
    <row r="93" spans="1:43" ht="28.5">
      <c r="A93" s="504">
        <v>4500</v>
      </c>
      <c r="B93" s="528" t="s">
        <v>936</v>
      </c>
      <c r="C93" s="499" t="s">
        <v>597</v>
      </c>
      <c r="D93" s="482"/>
      <c r="E93" s="482"/>
      <c r="F93" s="625"/>
      <c r="G93" s="331"/>
      <c r="H93" s="313"/>
      <c r="I93" s="314"/>
      <c r="J93" s="314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</row>
    <row r="94" spans="1:43" ht="15.75">
      <c r="A94" s="501"/>
      <c r="B94" s="521" t="s">
        <v>289</v>
      </c>
      <c r="C94" s="502"/>
      <c r="D94" s="482"/>
      <c r="E94" s="482"/>
      <c r="F94" s="625"/>
      <c r="G94" s="331"/>
      <c r="H94" s="313"/>
      <c r="I94" s="314"/>
      <c r="J94" s="314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</row>
    <row r="95" spans="1:43" ht="28.5">
      <c r="A95" s="504">
        <v>4510</v>
      </c>
      <c r="B95" s="530" t="s">
        <v>1065</v>
      </c>
      <c r="C95" s="499" t="s">
        <v>597</v>
      </c>
      <c r="D95" s="482"/>
      <c r="E95" s="482"/>
      <c r="F95" s="625"/>
      <c r="G95" s="331"/>
      <c r="H95" s="313"/>
      <c r="I95" s="314"/>
      <c r="J95" s="314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</row>
    <row r="96" spans="1:43" ht="15.75">
      <c r="A96" s="504"/>
      <c r="B96" s="521" t="s">
        <v>286</v>
      </c>
      <c r="C96" s="499"/>
      <c r="D96" s="482"/>
      <c r="E96" s="482"/>
      <c r="F96" s="625"/>
      <c r="G96" s="331"/>
      <c r="H96" s="313"/>
      <c r="I96" s="314"/>
      <c r="J96" s="314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</row>
    <row r="97" spans="1:43" ht="28.5">
      <c r="A97" s="504">
        <v>4511</v>
      </c>
      <c r="B97" s="527" t="s">
        <v>937</v>
      </c>
      <c r="C97" s="505" t="s">
        <v>591</v>
      </c>
      <c r="D97" s="482"/>
      <c r="E97" s="482"/>
      <c r="F97" s="625"/>
      <c r="G97" s="331"/>
      <c r="H97" s="313"/>
      <c r="I97" s="314"/>
      <c r="J97" s="314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</row>
    <row r="98" spans="1:43" ht="28.5">
      <c r="A98" s="504">
        <v>4512</v>
      </c>
      <c r="B98" s="527" t="s">
        <v>385</v>
      </c>
      <c r="C98" s="505" t="s">
        <v>592</v>
      </c>
      <c r="D98" s="482"/>
      <c r="E98" s="482"/>
      <c r="F98" s="625"/>
      <c r="G98" s="331"/>
      <c r="H98" s="313"/>
      <c r="I98" s="314"/>
      <c r="J98" s="314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</row>
    <row r="99" spans="1:43" ht="33.75" customHeight="1">
      <c r="A99" s="504">
        <v>4520</v>
      </c>
      <c r="B99" s="530" t="s">
        <v>1066</v>
      </c>
      <c r="C99" s="499" t="s">
        <v>597</v>
      </c>
      <c r="D99" s="482"/>
      <c r="E99" s="482"/>
      <c r="F99" s="625"/>
      <c r="G99" s="331"/>
      <c r="H99" s="313"/>
      <c r="I99" s="314"/>
      <c r="J99" s="314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</row>
    <row r="100" spans="1:43" ht="15.75">
      <c r="A100" s="504"/>
      <c r="B100" s="521" t="s">
        <v>286</v>
      </c>
      <c r="C100" s="499"/>
      <c r="D100" s="482"/>
      <c r="E100" s="482"/>
      <c r="F100" s="625"/>
      <c r="G100" s="331"/>
      <c r="H100" s="313"/>
      <c r="I100" s="314"/>
      <c r="J100" s="314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</row>
    <row r="101" spans="1:43" ht="31.5" customHeight="1">
      <c r="A101" s="504">
        <v>4521</v>
      </c>
      <c r="B101" s="527" t="s">
        <v>338</v>
      </c>
      <c r="C101" s="505" t="s">
        <v>593</v>
      </c>
      <c r="D101" s="482"/>
      <c r="E101" s="482"/>
      <c r="F101" s="625"/>
      <c r="G101" s="331"/>
      <c r="H101" s="313"/>
      <c r="I101" s="314"/>
      <c r="J101" s="314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</row>
    <row r="102" spans="1:43" ht="28.5">
      <c r="A102" s="504">
        <v>4522</v>
      </c>
      <c r="B102" s="527" t="s">
        <v>351</v>
      </c>
      <c r="C102" s="505" t="s">
        <v>594</v>
      </c>
      <c r="D102" s="482"/>
      <c r="E102" s="482"/>
      <c r="F102" s="625"/>
      <c r="G102" s="331"/>
      <c r="H102" s="313"/>
      <c r="I102" s="314"/>
      <c r="J102" s="314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</row>
    <row r="103" spans="1:43" ht="44.25" customHeight="1">
      <c r="A103" s="504">
        <v>4530</v>
      </c>
      <c r="B103" s="530" t="s">
        <v>1067</v>
      </c>
      <c r="C103" s="499" t="s">
        <v>597</v>
      </c>
      <c r="D103" s="482"/>
      <c r="E103" s="482"/>
      <c r="F103" s="625"/>
      <c r="G103" s="331"/>
      <c r="H103" s="313"/>
      <c r="I103" s="314"/>
      <c r="J103" s="314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</row>
    <row r="104" spans="1:43" ht="15.75">
      <c r="A104" s="504"/>
      <c r="B104" s="521" t="s">
        <v>286</v>
      </c>
      <c r="C104" s="499"/>
      <c r="D104" s="482"/>
      <c r="E104" s="482"/>
      <c r="F104" s="625"/>
      <c r="G104" s="331"/>
      <c r="H104" s="313"/>
      <c r="I104" s="314"/>
      <c r="J104" s="314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</row>
    <row r="105" spans="1:43" ht="48" customHeight="1">
      <c r="A105" s="504">
        <v>4531</v>
      </c>
      <c r="B105" s="531" t="s">
        <v>339</v>
      </c>
      <c r="C105" s="499" t="s">
        <v>483</v>
      </c>
      <c r="D105" s="482"/>
      <c r="E105" s="482"/>
      <c r="F105" s="625"/>
      <c r="G105" s="331"/>
      <c r="H105" s="313"/>
      <c r="I105" s="314"/>
      <c r="J105" s="314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</row>
    <row r="106" spans="1:43" ht="42.75" customHeight="1">
      <c r="A106" s="504">
        <v>4532</v>
      </c>
      <c r="B106" s="531" t="s">
        <v>340</v>
      </c>
      <c r="C106" s="505" t="s">
        <v>484</v>
      </c>
      <c r="D106" s="482"/>
      <c r="E106" s="482"/>
      <c r="F106" s="625"/>
      <c r="G106" s="331"/>
      <c r="H106" s="313"/>
      <c r="I106" s="314"/>
      <c r="J106" s="314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</row>
    <row r="107" spans="1:43" ht="29.25" customHeight="1">
      <c r="A107" s="504">
        <v>4533</v>
      </c>
      <c r="B107" s="532" t="s">
        <v>938</v>
      </c>
      <c r="C107" s="505" t="s">
        <v>485</v>
      </c>
      <c r="D107" s="482"/>
      <c r="E107" s="482"/>
      <c r="F107" s="625"/>
      <c r="G107" s="331"/>
      <c r="H107" s="313"/>
      <c r="I107" s="314"/>
      <c r="J107" s="314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</row>
    <row r="108" spans="1:43" ht="15.75">
      <c r="A108" s="504"/>
      <c r="B108" s="531" t="s">
        <v>289</v>
      </c>
      <c r="C108" s="505"/>
      <c r="D108" s="482"/>
      <c r="E108" s="482"/>
      <c r="F108" s="625"/>
      <c r="G108" s="331"/>
      <c r="H108" s="313"/>
      <c r="I108" s="314"/>
      <c r="J108" s="314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</row>
    <row r="109" spans="1:43" ht="28.5">
      <c r="A109" s="504">
        <v>4534</v>
      </c>
      <c r="B109" s="531" t="s">
        <v>169</v>
      </c>
      <c r="C109" s="505"/>
      <c r="D109" s="482"/>
      <c r="E109" s="482"/>
      <c r="F109" s="625"/>
      <c r="G109" s="331"/>
      <c r="H109" s="313"/>
      <c r="I109" s="314"/>
      <c r="J109" s="314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</row>
    <row r="110" spans="1:43" ht="15.75">
      <c r="A110" s="504"/>
      <c r="B110" s="531" t="s">
        <v>305</v>
      </c>
      <c r="C110" s="505"/>
      <c r="D110" s="482"/>
      <c r="E110" s="482"/>
      <c r="F110" s="625"/>
      <c r="G110" s="331"/>
      <c r="H110" s="313"/>
      <c r="I110" s="314"/>
      <c r="J110" s="314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</row>
    <row r="111" spans="1:43" ht="28.5" customHeight="1">
      <c r="A111" s="507">
        <v>4535</v>
      </c>
      <c r="B111" s="533" t="s">
        <v>304</v>
      </c>
      <c r="C111" s="505"/>
      <c r="D111" s="482"/>
      <c r="E111" s="482"/>
      <c r="F111" s="625"/>
      <c r="G111" s="331"/>
      <c r="H111" s="313"/>
      <c r="I111" s="314"/>
      <c r="J111" s="314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</row>
    <row r="112" spans="1:43" ht="15.75">
      <c r="A112" s="504">
        <v>4536</v>
      </c>
      <c r="B112" s="531" t="s">
        <v>306</v>
      </c>
      <c r="C112" s="505"/>
      <c r="D112" s="482"/>
      <c r="E112" s="482"/>
      <c r="F112" s="625"/>
      <c r="G112" s="331"/>
      <c r="H112" s="313"/>
      <c r="I112" s="314"/>
      <c r="J112" s="314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</row>
    <row r="113" spans="1:43" ht="15.75">
      <c r="A113" s="504">
        <v>4537</v>
      </c>
      <c r="B113" s="531" t="s">
        <v>307</v>
      </c>
      <c r="C113" s="505"/>
      <c r="D113" s="482"/>
      <c r="E113" s="482"/>
      <c r="F113" s="625"/>
      <c r="G113" s="331"/>
      <c r="H113" s="313"/>
      <c r="I113" s="314"/>
      <c r="J113" s="314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</row>
    <row r="114" spans="1:43" ht="15.75">
      <c r="A114" s="504">
        <v>4538</v>
      </c>
      <c r="B114" s="531" t="s">
        <v>309</v>
      </c>
      <c r="C114" s="505"/>
      <c r="D114" s="482"/>
      <c r="E114" s="482"/>
      <c r="F114" s="625"/>
      <c r="G114" s="331"/>
      <c r="H114" s="313"/>
      <c r="I114" s="314"/>
      <c r="J114" s="314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</row>
    <row r="115" spans="1:43" ht="42.75">
      <c r="A115" s="504">
        <v>4540</v>
      </c>
      <c r="B115" s="530" t="s">
        <v>1068</v>
      </c>
      <c r="C115" s="499" t="s">
        <v>597</v>
      </c>
      <c r="D115" s="482"/>
      <c r="E115" s="482"/>
      <c r="F115" s="625"/>
      <c r="G115" s="331"/>
      <c r="H115" s="313"/>
      <c r="I115" s="314"/>
      <c r="J115" s="314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</row>
    <row r="116" spans="1:43" ht="15.75">
      <c r="A116" s="504"/>
      <c r="B116" s="521" t="s">
        <v>286</v>
      </c>
      <c r="C116" s="499"/>
      <c r="D116" s="482"/>
      <c r="E116" s="482"/>
      <c r="F116" s="625"/>
      <c r="G116" s="331"/>
      <c r="H116" s="313"/>
      <c r="I116" s="314"/>
      <c r="J116" s="314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</row>
    <row r="117" spans="1:43" ht="45" customHeight="1">
      <c r="A117" s="504">
        <v>4541</v>
      </c>
      <c r="B117" s="531" t="s">
        <v>486</v>
      </c>
      <c r="C117" s="505" t="s">
        <v>488</v>
      </c>
      <c r="D117" s="482"/>
      <c r="E117" s="482"/>
      <c r="F117" s="625"/>
      <c r="G117" s="331"/>
      <c r="H117" s="313"/>
      <c r="I117" s="314"/>
      <c r="J117" s="314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</row>
    <row r="118" spans="1:43" ht="48" customHeight="1">
      <c r="A118" s="504">
        <v>4542</v>
      </c>
      <c r="B118" s="531" t="s">
        <v>487</v>
      </c>
      <c r="C118" s="505" t="s">
        <v>489</v>
      </c>
      <c r="D118" s="482"/>
      <c r="E118" s="482"/>
      <c r="F118" s="625"/>
      <c r="G118" s="331"/>
      <c r="H118" s="313"/>
      <c r="I118" s="314"/>
      <c r="J118" s="314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</row>
    <row r="119" spans="1:43" ht="40.5" customHeight="1">
      <c r="A119" s="504">
        <v>4543</v>
      </c>
      <c r="B119" s="531" t="s">
        <v>939</v>
      </c>
      <c r="C119" s="505" t="s">
        <v>490</v>
      </c>
      <c r="D119" s="482"/>
      <c r="E119" s="482"/>
      <c r="F119" s="625"/>
      <c r="G119" s="331"/>
      <c r="H119" s="313"/>
      <c r="I119" s="314"/>
      <c r="J119" s="314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</row>
    <row r="120" spans="1:43" ht="15.75">
      <c r="A120" s="504"/>
      <c r="B120" s="531" t="s">
        <v>289</v>
      </c>
      <c r="C120" s="505"/>
      <c r="D120" s="482"/>
      <c r="E120" s="482"/>
      <c r="F120" s="625"/>
      <c r="G120" s="331"/>
      <c r="H120" s="313"/>
      <c r="I120" s="314"/>
      <c r="J120" s="314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</row>
    <row r="121" spans="1:43" ht="31.5" customHeight="1">
      <c r="A121" s="504">
        <v>4544</v>
      </c>
      <c r="B121" s="531" t="s">
        <v>901</v>
      </c>
      <c r="C121" s="505"/>
      <c r="D121" s="482"/>
      <c r="E121" s="482"/>
      <c r="F121" s="625"/>
      <c r="G121" s="331"/>
      <c r="H121" s="313"/>
      <c r="I121" s="314"/>
      <c r="J121" s="314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</row>
    <row r="122" spans="1:43" ht="15.75">
      <c r="A122" s="504"/>
      <c r="B122" s="531" t="s">
        <v>305</v>
      </c>
      <c r="C122" s="505"/>
      <c r="D122" s="482"/>
      <c r="E122" s="482"/>
      <c r="F122" s="625"/>
      <c r="G122" s="331"/>
      <c r="H122" s="313"/>
      <c r="I122" s="314"/>
      <c r="J122" s="314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</row>
    <row r="123" spans="1:43" ht="31.5" customHeight="1">
      <c r="A123" s="507">
        <v>4545</v>
      </c>
      <c r="B123" s="533" t="s">
        <v>304</v>
      </c>
      <c r="C123" s="505"/>
      <c r="D123" s="482"/>
      <c r="E123" s="482"/>
      <c r="F123" s="625"/>
      <c r="G123" s="331"/>
      <c r="H123" s="313"/>
      <c r="I123" s="314"/>
      <c r="J123" s="314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</row>
    <row r="124" spans="1:43" ht="15.75">
      <c r="A124" s="504">
        <v>4546</v>
      </c>
      <c r="B124" s="531" t="s">
        <v>308</v>
      </c>
      <c r="C124" s="505"/>
      <c r="D124" s="482"/>
      <c r="E124" s="482"/>
      <c r="F124" s="625"/>
      <c r="G124" s="331"/>
      <c r="H124" s="313"/>
      <c r="I124" s="314"/>
      <c r="J124" s="314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</row>
    <row r="125" spans="1:43" ht="15.75">
      <c r="A125" s="504">
        <v>4547</v>
      </c>
      <c r="B125" s="531" t="s">
        <v>307</v>
      </c>
      <c r="C125" s="505"/>
      <c r="D125" s="482"/>
      <c r="E125" s="482"/>
      <c r="F125" s="625"/>
      <c r="G125" s="331"/>
      <c r="H125" s="313"/>
      <c r="I125" s="314"/>
      <c r="J125" s="314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</row>
    <row r="126" spans="1:43" ht="15.75">
      <c r="A126" s="504">
        <v>4548</v>
      </c>
      <c r="B126" s="531" t="s">
        <v>309</v>
      </c>
      <c r="C126" s="505"/>
      <c r="D126" s="482"/>
      <c r="E126" s="482"/>
      <c r="F126" s="625"/>
      <c r="G126" s="331"/>
      <c r="H126" s="313"/>
      <c r="I126" s="314"/>
      <c r="J126" s="314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</row>
    <row r="127" spans="1:43" ht="33.75" customHeight="1">
      <c r="A127" s="504">
        <v>4600</v>
      </c>
      <c r="B127" s="530" t="s">
        <v>1069</v>
      </c>
      <c r="C127" s="499" t="s">
        <v>597</v>
      </c>
      <c r="D127" s="482">
        <f>D128+D129+D132+D133+D139</f>
        <v>39892</v>
      </c>
      <c r="E127" s="482">
        <f>E131+E132+E133+E139</f>
        <v>39892</v>
      </c>
      <c r="F127" s="625"/>
      <c r="G127" s="331"/>
      <c r="H127" s="313"/>
      <c r="I127" s="314"/>
      <c r="J127" s="314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</row>
    <row r="128" spans="1:43" ht="15.75">
      <c r="A128" s="501"/>
      <c r="B128" s="521" t="s">
        <v>289</v>
      </c>
      <c r="C128" s="502"/>
      <c r="D128" s="482"/>
      <c r="E128" s="482"/>
      <c r="F128" s="625"/>
      <c r="G128" s="331"/>
      <c r="H128" s="313"/>
      <c r="I128" s="314"/>
      <c r="J128" s="314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</row>
    <row r="129" spans="1:43" ht="15.75">
      <c r="A129" s="501">
        <v>4610</v>
      </c>
      <c r="B129" s="534" t="s">
        <v>355</v>
      </c>
      <c r="C129" s="502"/>
      <c r="D129" s="482"/>
      <c r="E129" s="482"/>
      <c r="F129" s="625"/>
      <c r="G129" s="331"/>
      <c r="H129" s="313"/>
      <c r="I129" s="314"/>
      <c r="J129" s="314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</row>
    <row r="130" spans="1:43" ht="15.75">
      <c r="A130" s="501"/>
      <c r="B130" s="521" t="s">
        <v>289</v>
      </c>
      <c r="C130" s="502"/>
      <c r="D130" s="482"/>
      <c r="E130" s="482"/>
      <c r="F130" s="625"/>
      <c r="G130" s="331"/>
      <c r="H130" s="313"/>
      <c r="I130" s="314"/>
      <c r="J130" s="314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</row>
    <row r="131" spans="1:43" ht="42.75" customHeight="1">
      <c r="A131" s="501">
        <v>4610</v>
      </c>
      <c r="B131" s="524" t="s">
        <v>186</v>
      </c>
      <c r="C131" s="502" t="s">
        <v>185</v>
      </c>
      <c r="D131" s="482"/>
      <c r="E131" s="482"/>
      <c r="F131" s="625"/>
      <c r="G131" s="331"/>
      <c r="H131" s="313"/>
      <c r="I131" s="314"/>
      <c r="J131" s="314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</row>
    <row r="132" spans="1:43" ht="33" customHeight="1">
      <c r="A132" s="501">
        <v>4620</v>
      </c>
      <c r="B132" s="527" t="s">
        <v>357</v>
      </c>
      <c r="C132" s="502" t="s">
        <v>356</v>
      </c>
      <c r="D132" s="482"/>
      <c r="E132" s="482"/>
      <c r="F132" s="625"/>
      <c r="G132" s="331"/>
      <c r="H132" s="313"/>
      <c r="I132" s="314"/>
      <c r="J132" s="314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</row>
    <row r="133" spans="1:43" ht="46.5" customHeight="1">
      <c r="A133" s="504">
        <v>4630</v>
      </c>
      <c r="B133" s="529" t="s">
        <v>1070</v>
      </c>
      <c r="C133" s="499" t="s">
        <v>597</v>
      </c>
      <c r="D133" s="482">
        <f>D135+D136+D137+D138</f>
        <v>39892</v>
      </c>
      <c r="E133" s="482">
        <f>E135+E136+E137+E138</f>
        <v>39892</v>
      </c>
      <c r="F133" s="625"/>
      <c r="G133" s="331"/>
      <c r="H133" s="313"/>
      <c r="I133" s="314"/>
      <c r="J133" s="314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</row>
    <row r="134" spans="1:43" ht="15.75">
      <c r="A134" s="504"/>
      <c r="B134" s="521" t="s">
        <v>286</v>
      </c>
      <c r="C134" s="499"/>
      <c r="D134" s="482"/>
      <c r="E134" s="482"/>
      <c r="F134" s="625"/>
      <c r="G134" s="331"/>
      <c r="H134" s="313"/>
      <c r="I134" s="314"/>
      <c r="J134" s="314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</row>
    <row r="135" spans="1:43" ht="21" customHeight="1">
      <c r="A135" s="504">
        <v>4631</v>
      </c>
      <c r="B135" s="527" t="s">
        <v>495</v>
      </c>
      <c r="C135" s="505" t="s">
        <v>491</v>
      </c>
      <c r="D135" s="482"/>
      <c r="E135" s="482"/>
      <c r="F135" s="625"/>
      <c r="G135" s="331"/>
      <c r="H135" s="313"/>
      <c r="I135" s="314"/>
      <c r="J135" s="314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</row>
    <row r="136" spans="1:43" ht="30" customHeight="1">
      <c r="A136" s="504">
        <v>4632</v>
      </c>
      <c r="B136" s="524" t="s">
        <v>496</v>
      </c>
      <c r="C136" s="505" t="s">
        <v>492</v>
      </c>
      <c r="D136" s="482"/>
      <c r="E136" s="482"/>
      <c r="F136" s="625"/>
      <c r="G136" s="331"/>
      <c r="H136" s="313"/>
      <c r="I136" s="314"/>
      <c r="J136" s="314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</row>
    <row r="137" spans="1:22" s="120" customFormat="1" ht="19.5" customHeight="1">
      <c r="A137" s="504">
        <v>4633</v>
      </c>
      <c r="B137" s="524" t="s">
        <v>497</v>
      </c>
      <c r="C137" s="479" t="s">
        <v>493</v>
      </c>
      <c r="D137" s="482">
        <v>1020</v>
      </c>
      <c r="E137" s="482">
        <v>1020</v>
      </c>
      <c r="F137" s="625"/>
      <c r="G137" s="331"/>
      <c r="H137" s="313"/>
      <c r="I137" s="314"/>
      <c r="J137" s="314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</row>
    <row r="138" spans="1:43" ht="19.5" customHeight="1">
      <c r="A138" s="504">
        <v>4634</v>
      </c>
      <c r="B138" s="527" t="s">
        <v>498</v>
      </c>
      <c r="C138" s="505" t="s">
        <v>494</v>
      </c>
      <c r="D138" s="482">
        <v>38872</v>
      </c>
      <c r="E138" s="482">
        <v>38872</v>
      </c>
      <c r="F138" s="625"/>
      <c r="G138" s="331"/>
      <c r="H138" s="313"/>
      <c r="I138" s="314"/>
      <c r="J138" s="314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</row>
    <row r="139" spans="1:43" ht="15.75">
      <c r="A139" s="504">
        <v>4640</v>
      </c>
      <c r="B139" s="529" t="s">
        <v>1071</v>
      </c>
      <c r="C139" s="499" t="s">
        <v>597</v>
      </c>
      <c r="D139" s="482"/>
      <c r="E139" s="482"/>
      <c r="F139" s="625"/>
      <c r="G139" s="331"/>
      <c r="H139" s="313"/>
      <c r="I139" s="314"/>
      <c r="J139" s="314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</row>
    <row r="140" spans="1:43" ht="15.75">
      <c r="A140" s="504"/>
      <c r="B140" s="521" t="s">
        <v>286</v>
      </c>
      <c r="C140" s="499"/>
      <c r="D140" s="482"/>
      <c r="E140" s="482"/>
      <c r="F140" s="625"/>
      <c r="G140" s="331"/>
      <c r="H140" s="313"/>
      <c r="I140" s="314"/>
      <c r="J140" s="314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</row>
    <row r="141" spans="1:43" ht="17.25" customHeight="1">
      <c r="A141" s="504">
        <v>4641</v>
      </c>
      <c r="B141" s="527" t="s">
        <v>499</v>
      </c>
      <c r="C141" s="505" t="s">
        <v>500</v>
      </c>
      <c r="D141" s="482"/>
      <c r="E141" s="482"/>
      <c r="F141" s="625"/>
      <c r="G141" s="331"/>
      <c r="H141" s="313"/>
      <c r="I141" s="314"/>
      <c r="J141" s="314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</row>
    <row r="142" spans="1:43" ht="44.25" customHeight="1">
      <c r="A142" s="501">
        <v>4700</v>
      </c>
      <c r="B142" s="525" t="s">
        <v>1072</v>
      </c>
      <c r="C142" s="499" t="s">
        <v>597</v>
      </c>
      <c r="D142" s="482">
        <f>D144+D148+D154+D157+D161+D164+D167+D169</f>
        <v>76232.6</v>
      </c>
      <c r="E142" s="482">
        <f>E144+E148+E154+E157+E161+E164+E167</f>
        <v>309315.9</v>
      </c>
      <c r="F142" s="625"/>
      <c r="G142" s="331"/>
      <c r="H142" s="313"/>
      <c r="I142" s="314"/>
      <c r="J142" s="314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</row>
    <row r="143" spans="1:43" ht="15.75">
      <c r="A143" s="501"/>
      <c r="B143" s="521" t="s">
        <v>289</v>
      </c>
      <c r="C143" s="502"/>
      <c r="D143" s="482"/>
      <c r="E143" s="482"/>
      <c r="F143" s="625"/>
      <c r="G143" s="331"/>
      <c r="H143" s="313"/>
      <c r="I143" s="314"/>
      <c r="J143" s="314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</row>
    <row r="144" spans="1:43" ht="45" customHeight="1">
      <c r="A144" s="504">
        <v>4710</v>
      </c>
      <c r="B144" s="525" t="s">
        <v>1073</v>
      </c>
      <c r="C144" s="499" t="s">
        <v>597</v>
      </c>
      <c r="D144" s="482">
        <f>D146+D147</f>
        <v>13800</v>
      </c>
      <c r="E144" s="482">
        <f>E146+E147</f>
        <v>13800</v>
      </c>
      <c r="F144" s="625"/>
      <c r="G144" s="331"/>
      <c r="H144" s="313"/>
      <c r="I144" s="314"/>
      <c r="J144" s="314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</row>
    <row r="145" spans="1:43" ht="15.75">
      <c r="A145" s="504"/>
      <c r="B145" s="521" t="s">
        <v>286</v>
      </c>
      <c r="C145" s="499"/>
      <c r="D145" s="482"/>
      <c r="E145" s="482"/>
      <c r="F145" s="625"/>
      <c r="G145" s="331"/>
      <c r="H145" s="313"/>
      <c r="I145" s="314"/>
      <c r="J145" s="314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</row>
    <row r="146" spans="1:43" ht="48" customHeight="1">
      <c r="A146" s="504">
        <v>4711</v>
      </c>
      <c r="B146" s="524" t="s">
        <v>187</v>
      </c>
      <c r="C146" s="505" t="s">
        <v>501</v>
      </c>
      <c r="D146" s="482"/>
      <c r="E146" s="482"/>
      <c r="F146" s="625"/>
      <c r="G146" s="331"/>
      <c r="H146" s="313"/>
      <c r="I146" s="314"/>
      <c r="J146" s="314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</row>
    <row r="147" spans="1:43" ht="33" customHeight="1">
      <c r="A147" s="504">
        <v>4712</v>
      </c>
      <c r="B147" s="527" t="s">
        <v>522</v>
      </c>
      <c r="C147" s="505" t="s">
        <v>502</v>
      </c>
      <c r="D147" s="482">
        <v>13800</v>
      </c>
      <c r="E147" s="482">
        <v>13800</v>
      </c>
      <c r="F147" s="625"/>
      <c r="G147" s="331"/>
      <c r="H147" s="313"/>
      <c r="I147" s="314"/>
      <c r="J147" s="314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</row>
    <row r="148" spans="1:43" ht="65.25" customHeight="1">
      <c r="A148" s="504">
        <v>4720</v>
      </c>
      <c r="B148" s="527" t="s">
        <v>1074</v>
      </c>
      <c r="C148" s="499" t="s">
        <v>597</v>
      </c>
      <c r="D148" s="482">
        <f>D150+D151+D152+D153</f>
        <v>5932.6</v>
      </c>
      <c r="E148" s="482">
        <f>E150+E151+E152+E153</f>
        <v>5932.6</v>
      </c>
      <c r="F148" s="625"/>
      <c r="G148" s="331"/>
      <c r="H148" s="313"/>
      <c r="I148" s="314"/>
      <c r="J148" s="314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</row>
    <row r="149" spans="1:43" ht="15.75">
      <c r="A149" s="504"/>
      <c r="B149" s="521" t="s">
        <v>286</v>
      </c>
      <c r="C149" s="499"/>
      <c r="D149" s="482"/>
      <c r="E149" s="482"/>
      <c r="F149" s="625"/>
      <c r="G149" s="331"/>
      <c r="H149" s="313"/>
      <c r="I149" s="314"/>
      <c r="J149" s="314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</row>
    <row r="150" spans="1:43" ht="21.75" customHeight="1">
      <c r="A150" s="504">
        <v>4721</v>
      </c>
      <c r="B150" s="527" t="s">
        <v>386</v>
      </c>
      <c r="C150" s="505" t="s">
        <v>523</v>
      </c>
      <c r="D150" s="482"/>
      <c r="E150" s="482"/>
      <c r="F150" s="625"/>
      <c r="G150" s="331"/>
      <c r="H150" s="313"/>
      <c r="I150" s="314"/>
      <c r="J150" s="314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</row>
    <row r="151" spans="1:43" ht="15.75">
      <c r="A151" s="504">
        <v>4722</v>
      </c>
      <c r="B151" s="527" t="s">
        <v>387</v>
      </c>
      <c r="C151" s="509">
        <v>4822</v>
      </c>
      <c r="D151" s="482">
        <v>1500</v>
      </c>
      <c r="E151" s="482">
        <v>1500</v>
      </c>
      <c r="F151" s="625"/>
      <c r="G151" s="331"/>
      <c r="H151" s="313"/>
      <c r="I151" s="314"/>
      <c r="J151" s="314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</row>
    <row r="152" spans="1:43" ht="14.25" customHeight="1">
      <c r="A152" s="504">
        <v>4723</v>
      </c>
      <c r="B152" s="527" t="s">
        <v>526</v>
      </c>
      <c r="C152" s="505" t="s">
        <v>524</v>
      </c>
      <c r="D152" s="482">
        <v>4432.6</v>
      </c>
      <c r="E152" s="482">
        <v>4432.6</v>
      </c>
      <c r="F152" s="625"/>
      <c r="G152" s="331"/>
      <c r="H152" s="313"/>
      <c r="I152" s="314"/>
      <c r="J152" s="314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</row>
    <row r="153" spans="1:43" ht="32.25" customHeight="1">
      <c r="A153" s="504">
        <v>4724</v>
      </c>
      <c r="B153" s="527" t="s">
        <v>527</v>
      </c>
      <c r="C153" s="505" t="s">
        <v>525</v>
      </c>
      <c r="D153" s="482"/>
      <c r="E153" s="482"/>
      <c r="F153" s="625"/>
      <c r="G153" s="331"/>
      <c r="H153" s="313"/>
      <c r="I153" s="314"/>
      <c r="J153" s="314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</row>
    <row r="154" spans="1:43" ht="28.5">
      <c r="A154" s="504">
        <v>4730</v>
      </c>
      <c r="B154" s="529" t="s">
        <v>1075</v>
      </c>
      <c r="C154" s="499" t="s">
        <v>597</v>
      </c>
      <c r="D154" s="482"/>
      <c r="E154" s="482"/>
      <c r="F154" s="625"/>
      <c r="G154" s="331"/>
      <c r="H154" s="313"/>
      <c r="I154" s="314"/>
      <c r="J154" s="314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</row>
    <row r="155" spans="1:43" ht="15.75">
      <c r="A155" s="504"/>
      <c r="B155" s="521" t="s">
        <v>286</v>
      </c>
      <c r="C155" s="499"/>
      <c r="D155" s="482"/>
      <c r="E155" s="482"/>
      <c r="F155" s="625"/>
      <c r="G155" s="331"/>
      <c r="H155" s="313"/>
      <c r="I155" s="314"/>
      <c r="J155" s="314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</row>
    <row r="156" spans="1:43" ht="28.5">
      <c r="A156" s="504">
        <v>4731</v>
      </c>
      <c r="B156" s="527" t="s">
        <v>940</v>
      </c>
      <c r="C156" s="505" t="s">
        <v>528</v>
      </c>
      <c r="D156" s="482"/>
      <c r="E156" s="482"/>
      <c r="F156" s="625"/>
      <c r="G156" s="331"/>
      <c r="H156" s="313"/>
      <c r="I156" s="314"/>
      <c r="J156" s="314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</row>
    <row r="157" spans="1:43" ht="63" customHeight="1">
      <c r="A157" s="504">
        <v>4740</v>
      </c>
      <c r="B157" s="529" t="s">
        <v>1076</v>
      </c>
      <c r="C157" s="499" t="s">
        <v>597</v>
      </c>
      <c r="D157" s="482"/>
      <c r="E157" s="482"/>
      <c r="F157" s="625"/>
      <c r="G157" s="331"/>
      <c r="H157" s="313"/>
      <c r="I157" s="314"/>
      <c r="J157" s="314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</row>
    <row r="158" spans="1:43" ht="15.75">
      <c r="A158" s="504"/>
      <c r="B158" s="521" t="s">
        <v>286</v>
      </c>
      <c r="C158" s="499"/>
      <c r="D158" s="482"/>
      <c r="E158" s="482"/>
      <c r="F158" s="625"/>
      <c r="G158" s="331"/>
      <c r="H158" s="313"/>
      <c r="I158" s="314"/>
      <c r="J158" s="314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</row>
    <row r="159" spans="1:43" ht="35.25" customHeight="1">
      <c r="A159" s="504">
        <v>4741</v>
      </c>
      <c r="B159" s="527" t="s">
        <v>388</v>
      </c>
      <c r="C159" s="505" t="s">
        <v>529</v>
      </c>
      <c r="D159" s="482"/>
      <c r="E159" s="482"/>
      <c r="F159" s="625"/>
      <c r="G159" s="331"/>
      <c r="H159" s="313"/>
      <c r="I159" s="314"/>
      <c r="J159" s="314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</row>
    <row r="160" spans="1:43" ht="29.25" customHeight="1">
      <c r="A160" s="504">
        <v>4742</v>
      </c>
      <c r="B160" s="527" t="s">
        <v>531</v>
      </c>
      <c r="C160" s="505" t="s">
        <v>530</v>
      </c>
      <c r="D160" s="482"/>
      <c r="E160" s="482"/>
      <c r="F160" s="625"/>
      <c r="G160" s="331"/>
      <c r="H160" s="313"/>
      <c r="I160" s="314"/>
      <c r="J160" s="314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</row>
    <row r="161" spans="1:43" ht="62.25" customHeight="1">
      <c r="A161" s="504">
        <v>4750</v>
      </c>
      <c r="B161" s="529" t="s">
        <v>1077</v>
      </c>
      <c r="C161" s="499" t="s">
        <v>597</v>
      </c>
      <c r="D161" s="482"/>
      <c r="E161" s="482"/>
      <c r="F161" s="625"/>
      <c r="G161" s="331"/>
      <c r="H161" s="313"/>
      <c r="I161" s="314"/>
      <c r="J161" s="314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</row>
    <row r="162" spans="1:43" ht="15.75">
      <c r="A162" s="504"/>
      <c r="B162" s="521" t="s">
        <v>286</v>
      </c>
      <c r="C162" s="499"/>
      <c r="D162" s="482"/>
      <c r="E162" s="482"/>
      <c r="F162" s="625"/>
      <c r="G162" s="331"/>
      <c r="H162" s="313"/>
      <c r="I162" s="314"/>
      <c r="J162" s="314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</row>
    <row r="163" spans="1:43" ht="45" customHeight="1">
      <c r="A163" s="504">
        <v>4751</v>
      </c>
      <c r="B163" s="527" t="s">
        <v>532</v>
      </c>
      <c r="C163" s="505" t="s">
        <v>533</v>
      </c>
      <c r="D163" s="482"/>
      <c r="E163" s="482"/>
      <c r="F163" s="625"/>
      <c r="G163" s="331"/>
      <c r="H163" s="313"/>
      <c r="I163" s="314"/>
      <c r="J163" s="314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</row>
    <row r="164" spans="1:43" ht="21.75" customHeight="1">
      <c r="A164" s="504">
        <v>4760</v>
      </c>
      <c r="B164" s="529" t="s">
        <v>1078</v>
      </c>
      <c r="C164" s="499" t="s">
        <v>597</v>
      </c>
      <c r="D164" s="482">
        <f>D166</f>
        <v>56500</v>
      </c>
      <c r="E164" s="482">
        <f>E166</f>
        <v>56500</v>
      </c>
      <c r="F164" s="625"/>
      <c r="G164" s="331"/>
      <c r="H164" s="313"/>
      <c r="I164" s="314"/>
      <c r="J164" s="314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</row>
    <row r="165" spans="1:43" ht="15.75">
      <c r="A165" s="504"/>
      <c r="B165" s="521" t="s">
        <v>286</v>
      </c>
      <c r="C165" s="499"/>
      <c r="D165" s="482"/>
      <c r="E165" s="482"/>
      <c r="F165" s="625"/>
      <c r="G165" s="331"/>
      <c r="H165" s="313"/>
      <c r="I165" s="314"/>
      <c r="J165" s="314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</row>
    <row r="166" spans="1:43" ht="20.25" customHeight="1">
      <c r="A166" s="504">
        <v>4761</v>
      </c>
      <c r="B166" s="527" t="s">
        <v>535</v>
      </c>
      <c r="C166" s="505" t="s">
        <v>534</v>
      </c>
      <c r="D166" s="482">
        <v>56500</v>
      </c>
      <c r="E166" s="482">
        <v>56500</v>
      </c>
      <c r="F166" s="625"/>
      <c r="G166" s="331"/>
      <c r="H166" s="313"/>
      <c r="I166" s="314"/>
      <c r="J166" s="314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</row>
    <row r="167" spans="1:43" ht="15.75">
      <c r="A167" s="501">
        <v>4770</v>
      </c>
      <c r="B167" s="529" t="s">
        <v>1079</v>
      </c>
      <c r="C167" s="499" t="s">
        <v>597</v>
      </c>
      <c r="D167" s="482">
        <f>D169</f>
        <v>0</v>
      </c>
      <c r="E167" s="482">
        <f>E169</f>
        <v>233083.3</v>
      </c>
      <c r="F167" s="625"/>
      <c r="G167" s="331"/>
      <c r="H167" s="313"/>
      <c r="I167" s="314"/>
      <c r="J167" s="314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</row>
    <row r="168" spans="1:43" ht="15.75">
      <c r="A168" s="504"/>
      <c r="B168" s="521" t="s">
        <v>286</v>
      </c>
      <c r="C168" s="499"/>
      <c r="D168" s="482"/>
      <c r="E168" s="482"/>
      <c r="F168" s="625"/>
      <c r="G168" s="331"/>
      <c r="H168" s="313"/>
      <c r="I168" s="314"/>
      <c r="J168" s="314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</row>
    <row r="169" spans="1:43" ht="21" customHeight="1">
      <c r="A169" s="501">
        <v>4771</v>
      </c>
      <c r="B169" s="527" t="s">
        <v>540</v>
      </c>
      <c r="C169" s="505" t="s">
        <v>536</v>
      </c>
      <c r="D169" s="482"/>
      <c r="E169" s="482">
        <v>233083.3</v>
      </c>
      <c r="F169" s="625"/>
      <c r="G169" s="331"/>
      <c r="H169" s="313"/>
      <c r="I169" s="314"/>
      <c r="J169" s="314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</row>
    <row r="170" spans="1:43" ht="42.75">
      <c r="A170" s="501">
        <v>4772</v>
      </c>
      <c r="B170" s="527" t="s">
        <v>358</v>
      </c>
      <c r="C170" s="499" t="s">
        <v>597</v>
      </c>
      <c r="D170" s="482"/>
      <c r="E170" s="482"/>
      <c r="F170" s="625"/>
      <c r="G170" s="331"/>
      <c r="H170" s="313"/>
      <c r="I170" s="314"/>
      <c r="J170" s="314"/>
      <c r="K170" s="162"/>
      <c r="L170" s="162" t="s">
        <v>891</v>
      </c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</row>
    <row r="171" spans="1:43" s="44" customFormat="1" ht="49.5" customHeight="1">
      <c r="A171" s="504">
        <v>5000</v>
      </c>
      <c r="B171" s="535" t="s">
        <v>941</v>
      </c>
      <c r="C171" s="499" t="s">
        <v>597</v>
      </c>
      <c r="D171" s="482">
        <f>D173+D191+D197+D200</f>
        <v>333083.3</v>
      </c>
      <c r="E171" s="482">
        <f>E173+E191+E197+E200</f>
        <v>0</v>
      </c>
      <c r="F171" s="622">
        <f>F173+F191+F197+F200</f>
        <v>333083.3</v>
      </c>
      <c r="G171" s="627"/>
      <c r="H171" s="319"/>
      <c r="I171" s="320"/>
      <c r="J171" s="320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</row>
    <row r="172" spans="1:43" ht="15.75">
      <c r="A172" s="501"/>
      <c r="B172" s="521" t="s">
        <v>289</v>
      </c>
      <c r="C172" s="502"/>
      <c r="D172" s="482"/>
      <c r="E172" s="482"/>
      <c r="F172" s="625"/>
      <c r="G172" s="627"/>
      <c r="H172" s="321"/>
      <c r="I172" s="322"/>
      <c r="J172" s="32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</row>
    <row r="173" spans="1:43" ht="28.5">
      <c r="A173" s="504">
        <v>5100</v>
      </c>
      <c r="B173" s="527" t="s">
        <v>942</v>
      </c>
      <c r="C173" s="499" t="s">
        <v>597</v>
      </c>
      <c r="D173" s="482">
        <f>D175+D180+D185</f>
        <v>333083.3</v>
      </c>
      <c r="E173" s="482">
        <f>E175+E180+E185</f>
        <v>0</v>
      </c>
      <c r="F173" s="625">
        <f>F175+F180+F185</f>
        <v>333083.3</v>
      </c>
      <c r="G173" s="331"/>
      <c r="H173" s="323"/>
      <c r="I173" s="316"/>
      <c r="J173" s="316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</row>
    <row r="174" spans="1:43" ht="15.75">
      <c r="A174" s="501"/>
      <c r="B174" s="521" t="s">
        <v>289</v>
      </c>
      <c r="C174" s="502"/>
      <c r="D174" s="482"/>
      <c r="E174" s="482"/>
      <c r="F174" s="625"/>
      <c r="G174" s="331"/>
      <c r="H174" s="313"/>
      <c r="I174" s="314"/>
      <c r="J174" s="314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</row>
    <row r="175" spans="1:43" ht="28.5">
      <c r="A175" s="504">
        <v>5110</v>
      </c>
      <c r="B175" s="529" t="s">
        <v>1080</v>
      </c>
      <c r="C175" s="499" t="s">
        <v>597</v>
      </c>
      <c r="D175" s="482">
        <f>D177+D178+D179</f>
        <v>152083.3</v>
      </c>
      <c r="E175" s="482"/>
      <c r="F175" s="622">
        <f>F177+F178+F179</f>
        <v>152083.3</v>
      </c>
      <c r="G175" s="627"/>
      <c r="H175" s="321"/>
      <c r="I175" s="322"/>
      <c r="J175" s="32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</row>
    <row r="176" spans="1:43" ht="15.75">
      <c r="A176" s="504"/>
      <c r="B176" s="521" t="s">
        <v>286</v>
      </c>
      <c r="C176" s="499"/>
      <c r="D176" s="482"/>
      <c r="E176" s="482"/>
      <c r="F176" s="622"/>
      <c r="G176" s="331"/>
      <c r="H176" s="313"/>
      <c r="I176" s="314"/>
      <c r="J176" s="314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</row>
    <row r="177" spans="1:43" ht="15.75">
      <c r="A177" s="504">
        <v>5111</v>
      </c>
      <c r="B177" s="527" t="s">
        <v>347</v>
      </c>
      <c r="C177" s="510" t="s">
        <v>537</v>
      </c>
      <c r="D177" s="482">
        <v>15000</v>
      </c>
      <c r="E177" s="482"/>
      <c r="F177" s="622">
        <v>15000</v>
      </c>
      <c r="G177" s="331"/>
      <c r="H177" s="313"/>
      <c r="I177" s="314"/>
      <c r="J177" s="314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</row>
    <row r="178" spans="1:43" ht="20.25" customHeight="1">
      <c r="A178" s="504">
        <v>5112</v>
      </c>
      <c r="B178" s="527" t="s">
        <v>348</v>
      </c>
      <c r="C178" s="510" t="s">
        <v>538</v>
      </c>
      <c r="D178" s="482">
        <v>37083.3</v>
      </c>
      <c r="E178" s="482"/>
      <c r="F178" s="622">
        <v>37083.3</v>
      </c>
      <c r="G178" s="331"/>
      <c r="H178" s="313"/>
      <c r="I178" s="314"/>
      <c r="J178" s="314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</row>
    <row r="179" spans="1:43" ht="29.25" customHeight="1">
      <c r="A179" s="504">
        <v>5113</v>
      </c>
      <c r="B179" s="527" t="s">
        <v>349</v>
      </c>
      <c r="C179" s="510" t="s">
        <v>539</v>
      </c>
      <c r="D179" s="482">
        <v>100000</v>
      </c>
      <c r="E179" s="511"/>
      <c r="F179" s="622">
        <v>100000</v>
      </c>
      <c r="G179" s="331"/>
      <c r="H179" s="313"/>
      <c r="I179" s="314"/>
      <c r="J179" s="314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</row>
    <row r="180" spans="1:43" ht="37.5" customHeight="1">
      <c r="A180" s="504">
        <v>5120</v>
      </c>
      <c r="B180" s="529" t="s">
        <v>1081</v>
      </c>
      <c r="C180" s="499" t="s">
        <v>597</v>
      </c>
      <c r="D180" s="482">
        <f>D182+D183+D184</f>
        <v>143000</v>
      </c>
      <c r="E180" s="482">
        <f>E182+E183+E184</f>
        <v>0</v>
      </c>
      <c r="F180" s="622">
        <f>F182+F183+F184</f>
        <v>143000</v>
      </c>
      <c r="G180" s="331"/>
      <c r="H180" s="323"/>
      <c r="I180" s="316"/>
      <c r="J180" s="316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</row>
    <row r="181" spans="1:43" ht="15.75">
      <c r="A181" s="504"/>
      <c r="B181" s="536" t="s">
        <v>286</v>
      </c>
      <c r="C181" s="499"/>
      <c r="D181" s="482"/>
      <c r="E181" s="482"/>
      <c r="F181" s="625"/>
      <c r="G181" s="331"/>
      <c r="H181" s="313"/>
      <c r="I181" s="314"/>
      <c r="J181" s="314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</row>
    <row r="182" spans="1:43" ht="15.75">
      <c r="A182" s="504">
        <v>5121</v>
      </c>
      <c r="B182" s="527" t="s">
        <v>344</v>
      </c>
      <c r="C182" s="510" t="s">
        <v>541</v>
      </c>
      <c r="D182" s="482">
        <v>40000</v>
      </c>
      <c r="E182" s="482"/>
      <c r="F182" s="625">
        <v>40000</v>
      </c>
      <c r="G182" s="331"/>
      <c r="H182" s="313"/>
      <c r="I182" s="314"/>
      <c r="J182" s="314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</row>
    <row r="183" spans="1:43" ht="23.25" customHeight="1">
      <c r="A183" s="504">
        <v>5122</v>
      </c>
      <c r="B183" s="527" t="s">
        <v>345</v>
      </c>
      <c r="C183" s="510" t="s">
        <v>542</v>
      </c>
      <c r="D183" s="482">
        <v>55000</v>
      </c>
      <c r="E183" s="482"/>
      <c r="F183" s="622">
        <v>55000</v>
      </c>
      <c r="G183" s="331"/>
      <c r="H183" s="313"/>
      <c r="I183" s="314"/>
      <c r="J183" s="314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</row>
    <row r="184" spans="1:43" ht="15.75" customHeight="1">
      <c r="A184" s="504">
        <v>5123</v>
      </c>
      <c r="B184" s="527" t="s">
        <v>346</v>
      </c>
      <c r="C184" s="510" t="s">
        <v>543</v>
      </c>
      <c r="D184" s="482">
        <v>48000</v>
      </c>
      <c r="E184" s="482"/>
      <c r="F184" s="625">
        <v>48000</v>
      </c>
      <c r="G184" s="331"/>
      <c r="H184" s="313"/>
      <c r="I184" s="314"/>
      <c r="J184" s="314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</row>
    <row r="185" spans="1:43" ht="18" customHeight="1">
      <c r="A185" s="504">
        <v>5130</v>
      </c>
      <c r="B185" s="529" t="s">
        <v>1082</v>
      </c>
      <c r="C185" s="499" t="s">
        <v>597</v>
      </c>
      <c r="D185" s="482">
        <f>D187+D188+D189+D190</f>
        <v>38000</v>
      </c>
      <c r="E185" s="482"/>
      <c r="F185" s="622">
        <f>F187+F188+F189+F190</f>
        <v>38000</v>
      </c>
      <c r="G185" s="331"/>
      <c r="H185" s="313"/>
      <c r="I185" s="314"/>
      <c r="J185" s="314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</row>
    <row r="186" spans="1:43" ht="15.75">
      <c r="A186" s="504"/>
      <c r="B186" s="521" t="s">
        <v>286</v>
      </c>
      <c r="C186" s="499"/>
      <c r="D186" s="482"/>
      <c r="E186" s="482"/>
      <c r="F186" s="625"/>
      <c r="G186" s="331"/>
      <c r="H186" s="313"/>
      <c r="I186" s="314"/>
      <c r="J186" s="314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</row>
    <row r="187" spans="1:43" ht="16.5" customHeight="1">
      <c r="A187" s="504">
        <v>5131</v>
      </c>
      <c r="B187" s="527" t="s">
        <v>546</v>
      </c>
      <c r="C187" s="510" t="s">
        <v>544</v>
      </c>
      <c r="D187" s="482">
        <v>3000</v>
      </c>
      <c r="E187" s="482"/>
      <c r="F187" s="625">
        <v>3000</v>
      </c>
      <c r="G187" s="331"/>
      <c r="H187" s="313"/>
      <c r="I187" s="314"/>
      <c r="J187" s="314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</row>
    <row r="188" spans="1:43" ht="15.75" customHeight="1">
      <c r="A188" s="504">
        <v>5132</v>
      </c>
      <c r="B188" s="527" t="s">
        <v>341</v>
      </c>
      <c r="C188" s="510" t="s">
        <v>545</v>
      </c>
      <c r="D188" s="482">
        <v>0</v>
      </c>
      <c r="E188" s="482">
        <v>0</v>
      </c>
      <c r="F188" s="625"/>
      <c r="G188" s="331"/>
      <c r="H188" s="313"/>
      <c r="I188" s="314"/>
      <c r="J188" s="314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</row>
    <row r="189" spans="1:43" ht="15" customHeight="1">
      <c r="A189" s="504">
        <v>5133</v>
      </c>
      <c r="B189" s="527" t="s">
        <v>342</v>
      </c>
      <c r="C189" s="510" t="s">
        <v>552</v>
      </c>
      <c r="D189" s="482"/>
      <c r="E189" s="482"/>
      <c r="F189" s="625"/>
      <c r="G189" s="331"/>
      <c r="H189" s="313"/>
      <c r="I189" s="314"/>
      <c r="J189" s="314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</row>
    <row r="190" spans="1:43" ht="17.25" customHeight="1">
      <c r="A190" s="504">
        <v>5134</v>
      </c>
      <c r="B190" s="527" t="s">
        <v>343</v>
      </c>
      <c r="C190" s="510" t="s">
        <v>553</v>
      </c>
      <c r="D190" s="482">
        <v>35000</v>
      </c>
      <c r="E190" s="482"/>
      <c r="F190" s="625">
        <v>35000</v>
      </c>
      <c r="G190" s="331"/>
      <c r="H190" s="313"/>
      <c r="I190" s="314"/>
      <c r="J190" s="314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</row>
    <row r="191" spans="1:43" ht="31.5" customHeight="1">
      <c r="A191" s="504">
        <v>5200</v>
      </c>
      <c r="B191" s="529" t="s">
        <v>1083</v>
      </c>
      <c r="C191" s="499" t="s">
        <v>597</v>
      </c>
      <c r="D191" s="482"/>
      <c r="E191" s="482"/>
      <c r="F191" s="625"/>
      <c r="G191" s="331"/>
      <c r="H191" s="313"/>
      <c r="I191" s="314"/>
      <c r="J191" s="314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</row>
    <row r="192" spans="1:43" ht="15.75">
      <c r="A192" s="501"/>
      <c r="B192" s="521" t="s">
        <v>289</v>
      </c>
      <c r="C192" s="502"/>
      <c r="D192" s="482"/>
      <c r="E192" s="482"/>
      <c r="F192" s="625"/>
      <c r="G192" s="331"/>
      <c r="H192" s="313"/>
      <c r="I192" s="314"/>
      <c r="J192" s="314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</row>
    <row r="193" spans="1:43" ht="28.5" customHeight="1">
      <c r="A193" s="504">
        <v>5211</v>
      </c>
      <c r="B193" s="527" t="s">
        <v>359</v>
      </c>
      <c r="C193" s="510" t="s">
        <v>547</v>
      </c>
      <c r="D193" s="482"/>
      <c r="E193" s="482"/>
      <c r="F193" s="625"/>
      <c r="G193" s="331"/>
      <c r="H193" s="313"/>
      <c r="I193" s="314"/>
      <c r="J193" s="314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</row>
    <row r="194" spans="1:43" ht="14.25" customHeight="1">
      <c r="A194" s="504">
        <v>5221</v>
      </c>
      <c r="B194" s="527" t="s">
        <v>360</v>
      </c>
      <c r="C194" s="510" t="s">
        <v>548</v>
      </c>
      <c r="D194" s="482"/>
      <c r="E194" s="482"/>
      <c r="F194" s="625"/>
      <c r="G194" s="331"/>
      <c r="H194" s="313"/>
      <c r="I194" s="314"/>
      <c r="J194" s="314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</row>
    <row r="195" spans="1:43" ht="30.75" customHeight="1">
      <c r="A195" s="504">
        <v>5231</v>
      </c>
      <c r="B195" s="527" t="s">
        <v>361</v>
      </c>
      <c r="C195" s="510" t="s">
        <v>549</v>
      </c>
      <c r="D195" s="482"/>
      <c r="E195" s="482"/>
      <c r="F195" s="625"/>
      <c r="G195" s="331"/>
      <c r="H195" s="313"/>
      <c r="I195" s="314"/>
      <c r="J195" s="314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</row>
    <row r="196" spans="1:43" ht="16.5" customHeight="1">
      <c r="A196" s="504">
        <v>5241</v>
      </c>
      <c r="B196" s="527" t="s">
        <v>551</v>
      </c>
      <c r="C196" s="510" t="s">
        <v>550</v>
      </c>
      <c r="D196" s="482"/>
      <c r="E196" s="482"/>
      <c r="F196" s="625"/>
      <c r="G196" s="331"/>
      <c r="H196" s="313"/>
      <c r="I196" s="314"/>
      <c r="J196" s="314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</row>
    <row r="197" spans="1:43" ht="15.75">
      <c r="A197" s="504">
        <v>5300</v>
      </c>
      <c r="B197" s="529" t="s">
        <v>1084</v>
      </c>
      <c r="C197" s="499" t="s">
        <v>597</v>
      </c>
      <c r="D197" s="482"/>
      <c r="E197" s="482"/>
      <c r="F197" s="625"/>
      <c r="G197" s="331"/>
      <c r="H197" s="313"/>
      <c r="I197" s="314"/>
      <c r="J197" s="314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</row>
    <row r="198" spans="1:43" ht="15.75">
      <c r="A198" s="501"/>
      <c r="B198" s="521" t="s">
        <v>289</v>
      </c>
      <c r="C198" s="502"/>
      <c r="D198" s="482"/>
      <c r="E198" s="482"/>
      <c r="F198" s="625"/>
      <c r="G198" s="331"/>
      <c r="H198" s="313"/>
      <c r="I198" s="314"/>
      <c r="J198" s="314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</row>
    <row r="199" spans="1:43" ht="18" customHeight="1">
      <c r="A199" s="504">
        <v>5311</v>
      </c>
      <c r="B199" s="527" t="s">
        <v>389</v>
      </c>
      <c r="C199" s="510" t="s">
        <v>554</v>
      </c>
      <c r="D199" s="482"/>
      <c r="E199" s="482"/>
      <c r="F199" s="625"/>
      <c r="G199" s="331"/>
      <c r="H199" s="313"/>
      <c r="I199" s="314"/>
      <c r="J199" s="314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</row>
    <row r="200" spans="1:43" ht="28.5">
      <c r="A200" s="504">
        <v>5400</v>
      </c>
      <c r="B200" s="529" t="s">
        <v>1085</v>
      </c>
      <c r="C200" s="499" t="s">
        <v>597</v>
      </c>
      <c r="D200" s="482"/>
      <c r="E200" s="482"/>
      <c r="F200" s="625"/>
      <c r="G200" s="331"/>
      <c r="H200" s="313"/>
      <c r="I200" s="314"/>
      <c r="J200" s="314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</row>
    <row r="201" spans="1:43" ht="15.75">
      <c r="A201" s="501"/>
      <c r="B201" s="521" t="s">
        <v>289</v>
      </c>
      <c r="C201" s="502"/>
      <c r="D201" s="482"/>
      <c r="E201" s="482"/>
      <c r="F201" s="625"/>
      <c r="G201" s="331"/>
      <c r="H201" s="313"/>
      <c r="I201" s="314"/>
      <c r="J201" s="314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</row>
    <row r="202" spans="1:43" ht="14.25" customHeight="1">
      <c r="A202" s="504">
        <v>5411</v>
      </c>
      <c r="B202" s="527" t="s">
        <v>390</v>
      </c>
      <c r="C202" s="510" t="s">
        <v>555</v>
      </c>
      <c r="D202" s="482"/>
      <c r="E202" s="482"/>
      <c r="F202" s="625"/>
      <c r="G202" s="331"/>
      <c r="H202" s="313"/>
      <c r="I202" s="314"/>
      <c r="J202" s="314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</row>
    <row r="203" spans="1:43" ht="17.25" customHeight="1">
      <c r="A203" s="504">
        <v>5421</v>
      </c>
      <c r="B203" s="527" t="s">
        <v>391</v>
      </c>
      <c r="C203" s="510" t="s">
        <v>556</v>
      </c>
      <c r="D203" s="482"/>
      <c r="E203" s="482"/>
      <c r="F203" s="625"/>
      <c r="G203" s="331"/>
      <c r="H203" s="313"/>
      <c r="I203" s="314"/>
      <c r="J203" s="314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</row>
    <row r="204" spans="1:43" ht="15.75">
      <c r="A204" s="504">
        <v>5431</v>
      </c>
      <c r="B204" s="527" t="s">
        <v>558</v>
      </c>
      <c r="C204" s="510" t="s">
        <v>557</v>
      </c>
      <c r="D204" s="482"/>
      <c r="E204" s="482"/>
      <c r="F204" s="625"/>
      <c r="G204" s="331"/>
      <c r="H204" s="313"/>
      <c r="I204" s="314"/>
      <c r="J204" s="314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</row>
    <row r="205" spans="1:43" ht="15.75">
      <c r="A205" s="504">
        <v>5441</v>
      </c>
      <c r="B205" s="537" t="s">
        <v>476</v>
      </c>
      <c r="C205" s="510" t="s">
        <v>559</v>
      </c>
      <c r="D205" s="482"/>
      <c r="E205" s="482"/>
      <c r="F205" s="625"/>
      <c r="G205" s="331"/>
      <c r="H205" s="313"/>
      <c r="I205" s="314"/>
      <c r="J205" s="314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</row>
    <row r="206" spans="1:22" s="51" customFormat="1" ht="36.75" customHeight="1">
      <c r="A206" s="512" t="s">
        <v>170</v>
      </c>
      <c r="B206" s="536" t="s">
        <v>943</v>
      </c>
      <c r="C206" s="513" t="s">
        <v>597</v>
      </c>
      <c r="D206" s="482">
        <f>E206+F206</f>
        <v>-100000</v>
      </c>
      <c r="E206" s="482"/>
      <c r="F206" s="625">
        <f>F208</f>
        <v>-100000</v>
      </c>
      <c r="G206" s="331"/>
      <c r="H206" s="313"/>
      <c r="I206" s="314"/>
      <c r="J206" s="314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</row>
    <row r="207" spans="1:22" s="51" customFormat="1" ht="15.75">
      <c r="A207" s="512"/>
      <c r="B207" s="536" t="s">
        <v>285</v>
      </c>
      <c r="C207" s="513"/>
      <c r="D207" s="482"/>
      <c r="E207" s="482"/>
      <c r="F207" s="625"/>
      <c r="G207" s="628"/>
      <c r="H207" s="325"/>
      <c r="I207" s="324"/>
      <c r="J207" s="324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</row>
    <row r="208" spans="1:22" s="52" customFormat="1" ht="29.25">
      <c r="A208" s="514" t="s">
        <v>171</v>
      </c>
      <c r="B208" s="536" t="s">
        <v>944</v>
      </c>
      <c r="C208" s="499" t="s">
        <v>597</v>
      </c>
      <c r="D208" s="482">
        <f>D212</f>
        <v>-100000</v>
      </c>
      <c r="E208" s="482"/>
      <c r="F208" s="625">
        <f>F212</f>
        <v>-100000</v>
      </c>
      <c r="G208" s="331"/>
      <c r="H208" s="313"/>
      <c r="I208" s="314"/>
      <c r="J208" s="314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</row>
    <row r="209" spans="1:22" s="52" customFormat="1" ht="15.75">
      <c r="A209" s="514"/>
      <c r="B209" s="536" t="s">
        <v>285</v>
      </c>
      <c r="C209" s="499"/>
      <c r="D209" s="482"/>
      <c r="E209" s="482"/>
      <c r="F209" s="625"/>
      <c r="G209" s="331"/>
      <c r="H209" s="313"/>
      <c r="I209" s="314"/>
      <c r="J209" s="314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</row>
    <row r="210" spans="1:22" s="52" customFormat="1" ht="15.75">
      <c r="A210" s="514" t="s">
        <v>172</v>
      </c>
      <c r="B210" s="538" t="s">
        <v>399</v>
      </c>
      <c r="C210" s="510" t="s">
        <v>393</v>
      </c>
      <c r="D210" s="482"/>
      <c r="E210" s="482"/>
      <c r="F210" s="625"/>
      <c r="G210" s="331"/>
      <c r="H210" s="313"/>
      <c r="I210" s="314"/>
      <c r="J210" s="314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</row>
    <row r="211" spans="1:43" s="53" customFormat="1" ht="15.75">
      <c r="A211" s="514" t="s">
        <v>173</v>
      </c>
      <c r="B211" s="538" t="s">
        <v>398</v>
      </c>
      <c r="C211" s="510" t="s">
        <v>394</v>
      </c>
      <c r="D211" s="482"/>
      <c r="E211" s="540"/>
      <c r="F211" s="625"/>
      <c r="G211" s="629"/>
      <c r="H211" s="326"/>
      <c r="I211" s="327"/>
      <c r="J211" s="327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</row>
    <row r="212" spans="1:22" s="52" customFormat="1" ht="13.5" customHeight="1">
      <c r="A212" s="515" t="s">
        <v>174</v>
      </c>
      <c r="B212" s="538" t="s">
        <v>401</v>
      </c>
      <c r="C212" s="510" t="s">
        <v>395</v>
      </c>
      <c r="D212" s="482">
        <v>-100000</v>
      </c>
      <c r="E212" s="482"/>
      <c r="F212" s="625">
        <v>-100000</v>
      </c>
      <c r="G212" s="331"/>
      <c r="H212" s="313"/>
      <c r="I212" s="314"/>
      <c r="J212" s="314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</row>
    <row r="213" spans="1:22" s="52" customFormat="1" ht="31.5" customHeight="1">
      <c r="A213" s="515" t="s">
        <v>175</v>
      </c>
      <c r="B213" s="536" t="s">
        <v>1086</v>
      </c>
      <c r="C213" s="499" t="s">
        <v>597</v>
      </c>
      <c r="D213" s="482"/>
      <c r="E213" s="482"/>
      <c r="F213" s="625"/>
      <c r="G213" s="331"/>
      <c r="H213" s="313"/>
      <c r="I213" s="314"/>
      <c r="J213" s="314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</row>
    <row r="214" spans="1:22" s="52" customFormat="1" ht="15.75">
      <c r="A214" s="515"/>
      <c r="B214" s="536" t="s">
        <v>285</v>
      </c>
      <c r="C214" s="499"/>
      <c r="D214" s="482"/>
      <c r="E214" s="482"/>
      <c r="F214" s="625"/>
      <c r="G214" s="331"/>
      <c r="H214" s="313"/>
      <c r="I214" s="314"/>
      <c r="J214" s="314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</row>
    <row r="215" spans="1:22" s="52" customFormat="1" ht="30.75" customHeight="1">
      <c r="A215" s="515" t="s">
        <v>176</v>
      </c>
      <c r="B215" s="538" t="s">
        <v>383</v>
      </c>
      <c r="C215" s="505" t="s">
        <v>402</v>
      </c>
      <c r="D215" s="482"/>
      <c r="E215" s="482"/>
      <c r="F215" s="625"/>
      <c r="G215" s="331"/>
      <c r="H215" s="313"/>
      <c r="I215" s="314"/>
      <c r="J215" s="314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</row>
    <row r="216" spans="1:22" s="52" customFormat="1" ht="29.25">
      <c r="A216" s="515" t="s">
        <v>177</v>
      </c>
      <c r="B216" s="538" t="s">
        <v>945</v>
      </c>
      <c r="C216" s="499" t="s">
        <v>597</v>
      </c>
      <c r="D216" s="482"/>
      <c r="E216" s="482"/>
      <c r="F216" s="625"/>
      <c r="G216" s="331"/>
      <c r="H216" s="313"/>
      <c r="I216" s="314"/>
      <c r="J216" s="314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</row>
    <row r="217" spans="1:22" s="52" customFormat="1" ht="15.75">
      <c r="A217" s="515"/>
      <c r="B217" s="536" t="s">
        <v>286</v>
      </c>
      <c r="C217" s="499"/>
      <c r="D217" s="482"/>
      <c r="E217" s="482"/>
      <c r="F217" s="625"/>
      <c r="G217" s="331"/>
      <c r="H217" s="313"/>
      <c r="I217" s="314"/>
      <c r="J217" s="314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</row>
    <row r="218" spans="1:22" s="52" customFormat="1" ht="15.75">
      <c r="A218" s="515" t="s">
        <v>178</v>
      </c>
      <c r="B218" s="536" t="s">
        <v>380</v>
      </c>
      <c r="C218" s="510" t="s">
        <v>406</v>
      </c>
      <c r="D218" s="482"/>
      <c r="E218" s="482"/>
      <c r="F218" s="625"/>
      <c r="G218" s="331"/>
      <c r="H218" s="313"/>
      <c r="I218" s="314"/>
      <c r="J218" s="314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</row>
    <row r="219" spans="1:22" s="52" customFormat="1" ht="29.25">
      <c r="A219" s="516" t="s">
        <v>179</v>
      </c>
      <c r="B219" s="536" t="s">
        <v>379</v>
      </c>
      <c r="C219" s="505" t="s">
        <v>407</v>
      </c>
      <c r="D219" s="482"/>
      <c r="E219" s="482"/>
      <c r="F219" s="625"/>
      <c r="G219" s="331"/>
      <c r="H219" s="313"/>
      <c r="I219" s="314"/>
      <c r="J219" s="314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</row>
    <row r="220" spans="1:22" s="52" customFormat="1" ht="30" customHeight="1">
      <c r="A220" s="515" t="s">
        <v>180</v>
      </c>
      <c r="B220" s="539" t="s">
        <v>378</v>
      </c>
      <c r="C220" s="505" t="s">
        <v>408</v>
      </c>
      <c r="D220" s="482"/>
      <c r="E220" s="482"/>
      <c r="F220" s="625"/>
      <c r="G220" s="331"/>
      <c r="H220" s="313"/>
      <c r="I220" s="314"/>
      <c r="J220" s="314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</row>
    <row r="221" spans="1:22" s="52" customFormat="1" ht="30" customHeight="1">
      <c r="A221" s="515" t="s">
        <v>181</v>
      </c>
      <c r="B221" s="536" t="s">
        <v>1087</v>
      </c>
      <c r="C221" s="499" t="s">
        <v>597</v>
      </c>
      <c r="D221" s="482"/>
      <c r="E221" s="482"/>
      <c r="F221" s="625"/>
      <c r="G221" s="331"/>
      <c r="H221" s="313"/>
      <c r="I221" s="314"/>
      <c r="J221" s="314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</row>
    <row r="222" spans="1:22" s="52" customFormat="1" ht="15.75">
      <c r="A222" s="515"/>
      <c r="B222" s="536" t="s">
        <v>285</v>
      </c>
      <c r="C222" s="499"/>
      <c r="D222" s="482"/>
      <c r="E222" s="482"/>
      <c r="F222" s="625"/>
      <c r="G222" s="331"/>
      <c r="H222" s="313"/>
      <c r="I222" s="314"/>
      <c r="J222" s="314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</row>
    <row r="223" spans="1:22" s="52" customFormat="1" ht="29.25">
      <c r="A223" s="516" t="s">
        <v>182</v>
      </c>
      <c r="B223" s="538" t="s">
        <v>381</v>
      </c>
      <c r="C223" s="517" t="s">
        <v>410</v>
      </c>
      <c r="D223" s="482"/>
      <c r="E223" s="482"/>
      <c r="F223" s="625"/>
      <c r="G223" s="331"/>
      <c r="H223" s="313"/>
      <c r="I223" s="314"/>
      <c r="J223" s="314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</row>
    <row r="224" spans="1:22" s="52" customFormat="1" ht="28.5" customHeight="1">
      <c r="A224" s="515" t="s">
        <v>183</v>
      </c>
      <c r="B224" s="536" t="s">
        <v>1088</v>
      </c>
      <c r="C224" s="499" t="s">
        <v>597</v>
      </c>
      <c r="D224" s="482"/>
      <c r="E224" s="482"/>
      <c r="F224" s="625"/>
      <c r="G224" s="331"/>
      <c r="H224" s="313"/>
      <c r="I224" s="314"/>
      <c r="J224" s="314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</row>
    <row r="225" spans="1:22" s="52" customFormat="1" ht="15.75">
      <c r="A225" s="515"/>
      <c r="B225" s="536" t="s">
        <v>285</v>
      </c>
      <c r="C225" s="499"/>
      <c r="D225" s="482"/>
      <c r="E225" s="482"/>
      <c r="F225" s="625"/>
      <c r="G225" s="331"/>
      <c r="H225" s="313"/>
      <c r="I225" s="314"/>
      <c r="J225" s="314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</row>
    <row r="226" spans="1:22" s="52" customFormat="1" ht="17.25" customHeight="1">
      <c r="A226" s="515" t="s">
        <v>184</v>
      </c>
      <c r="B226" s="538" t="s">
        <v>411</v>
      </c>
      <c r="C226" s="510" t="s">
        <v>414</v>
      </c>
      <c r="D226" s="482"/>
      <c r="E226" s="482"/>
      <c r="F226" s="625"/>
      <c r="G226" s="331"/>
      <c r="H226" s="313"/>
      <c r="I226" s="314"/>
      <c r="J226" s="314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</row>
    <row r="227" spans="1:22" s="52" customFormat="1" ht="39.75" customHeight="1">
      <c r="A227" s="516" t="s">
        <v>189</v>
      </c>
      <c r="B227" s="538" t="s">
        <v>412</v>
      </c>
      <c r="C227" s="517" t="s">
        <v>415</v>
      </c>
      <c r="D227" s="482"/>
      <c r="E227" s="482"/>
      <c r="F227" s="625"/>
      <c r="G227" s="331"/>
      <c r="H227" s="313"/>
      <c r="I227" s="314"/>
      <c r="J227" s="314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</row>
    <row r="228" spans="1:22" s="52" customFormat="1" ht="34.5" customHeight="1">
      <c r="A228" s="515" t="s">
        <v>190</v>
      </c>
      <c r="B228" s="538" t="s">
        <v>413</v>
      </c>
      <c r="C228" s="505" t="s">
        <v>416</v>
      </c>
      <c r="D228" s="482"/>
      <c r="E228" s="482"/>
      <c r="F228" s="625"/>
      <c r="G228" s="331"/>
      <c r="H228" s="313"/>
      <c r="I228" s="314"/>
      <c r="J228" s="314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</row>
    <row r="229" spans="1:22" s="52" customFormat="1" ht="33" customHeight="1">
      <c r="A229" s="515" t="s">
        <v>191</v>
      </c>
      <c r="B229" s="538" t="s">
        <v>382</v>
      </c>
      <c r="C229" s="505" t="s">
        <v>417</v>
      </c>
      <c r="D229" s="482"/>
      <c r="E229" s="482"/>
      <c r="F229" s="625"/>
      <c r="G229" s="331"/>
      <c r="H229" s="313"/>
      <c r="I229" s="314"/>
      <c r="J229" s="314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</row>
    <row r="230" spans="1:43" s="57" customFormat="1" ht="15.75">
      <c r="A230" s="328"/>
      <c r="B230" s="329"/>
      <c r="C230" s="330"/>
      <c r="D230" s="331"/>
      <c r="E230" s="331"/>
      <c r="F230" s="332"/>
      <c r="G230" s="331"/>
      <c r="H230" s="331"/>
      <c r="I230" s="331"/>
      <c r="J230" s="331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22" s="57" customFormat="1" ht="15.75">
      <c r="A231" s="328"/>
      <c r="B231" s="333"/>
      <c r="C231" s="334"/>
      <c r="D231" s="335"/>
      <c r="E231" s="335"/>
      <c r="F231" s="336"/>
      <c r="G231" s="335"/>
      <c r="H231" s="335"/>
      <c r="I231" s="335"/>
      <c r="J231" s="331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</row>
    <row r="232" spans="1:22" s="57" customFormat="1" ht="15.75">
      <c r="A232" s="328"/>
      <c r="B232" s="337"/>
      <c r="C232" s="338"/>
      <c r="D232" s="331"/>
      <c r="E232" s="331"/>
      <c r="F232" s="336"/>
      <c r="G232" s="331"/>
      <c r="H232" s="331"/>
      <c r="I232" s="331"/>
      <c r="J232" s="331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</row>
    <row r="233" spans="1:22" s="57" customFormat="1" ht="15.75">
      <c r="A233" s="328"/>
      <c r="B233" s="339"/>
      <c r="C233" s="340"/>
      <c r="D233" s="331"/>
      <c r="E233" s="331"/>
      <c r="F233" s="336"/>
      <c r="G233" s="331"/>
      <c r="H233" s="331"/>
      <c r="I233" s="331"/>
      <c r="J233" s="331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</row>
    <row r="234" spans="1:22" s="57" customFormat="1" ht="15.75">
      <c r="A234" s="328"/>
      <c r="B234" s="333"/>
      <c r="C234" s="338"/>
      <c r="D234" s="331"/>
      <c r="E234" s="331"/>
      <c r="F234" s="336"/>
      <c r="G234" s="331"/>
      <c r="H234" s="331"/>
      <c r="I234" s="331"/>
      <c r="J234" s="331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</row>
    <row r="235" spans="1:22" s="57" customFormat="1" ht="15.75">
      <c r="A235" s="328"/>
      <c r="B235" s="341"/>
      <c r="C235" s="338"/>
      <c r="D235" s="331"/>
      <c r="E235" s="331"/>
      <c r="F235" s="336"/>
      <c r="G235" s="331"/>
      <c r="H235" s="331"/>
      <c r="I235" s="331"/>
      <c r="J235" s="331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</row>
    <row r="236" spans="1:22" s="57" customFormat="1" ht="15.75">
      <c r="A236" s="328"/>
      <c r="B236" s="341"/>
      <c r="C236" s="338"/>
      <c r="D236" s="331"/>
      <c r="E236" s="331"/>
      <c r="F236" s="336"/>
      <c r="G236" s="331"/>
      <c r="H236" s="331"/>
      <c r="I236" s="331"/>
      <c r="J236" s="331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</row>
    <row r="237" spans="1:22" s="57" customFormat="1" ht="15.75">
      <c r="A237" s="328"/>
      <c r="B237" s="341"/>
      <c r="C237" s="338"/>
      <c r="D237" s="331"/>
      <c r="E237" s="331"/>
      <c r="F237" s="336"/>
      <c r="G237" s="331"/>
      <c r="H237" s="331"/>
      <c r="I237" s="331"/>
      <c r="J237" s="331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</row>
    <row r="238" spans="1:22" s="57" customFormat="1" ht="15.75">
      <c r="A238" s="328"/>
      <c r="B238" s="341"/>
      <c r="C238" s="338"/>
      <c r="D238" s="331"/>
      <c r="E238" s="331"/>
      <c r="F238" s="336"/>
      <c r="G238" s="331"/>
      <c r="H238" s="331"/>
      <c r="I238" s="331"/>
      <c r="J238" s="331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</row>
    <row r="239" spans="1:22" s="57" customFormat="1" ht="15.75">
      <c r="A239" s="328"/>
      <c r="B239" s="339"/>
      <c r="C239" s="340"/>
      <c r="D239" s="331"/>
      <c r="E239" s="331"/>
      <c r="F239" s="336"/>
      <c r="G239" s="331"/>
      <c r="H239" s="331"/>
      <c r="I239" s="331"/>
      <c r="J239" s="331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</row>
    <row r="240" spans="1:22" s="57" customFormat="1" ht="15.75">
      <c r="A240" s="328"/>
      <c r="B240" s="341"/>
      <c r="C240" s="338"/>
      <c r="D240" s="331"/>
      <c r="E240" s="331"/>
      <c r="F240" s="336"/>
      <c r="G240" s="331"/>
      <c r="H240" s="331"/>
      <c r="I240" s="331"/>
      <c r="J240" s="331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</row>
    <row r="241" spans="1:22" s="57" customFormat="1" ht="15.75">
      <c r="A241" s="328"/>
      <c r="B241" s="341"/>
      <c r="C241" s="338"/>
      <c r="D241" s="331"/>
      <c r="E241" s="331"/>
      <c r="F241" s="336"/>
      <c r="G241" s="331"/>
      <c r="H241" s="331"/>
      <c r="I241" s="331"/>
      <c r="J241" s="331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</row>
    <row r="242" spans="1:22" s="57" customFormat="1" ht="15.75">
      <c r="A242" s="328"/>
      <c r="B242" s="341"/>
      <c r="C242" s="338"/>
      <c r="D242" s="331"/>
      <c r="E242" s="331"/>
      <c r="F242" s="336"/>
      <c r="G242" s="331"/>
      <c r="H242" s="331"/>
      <c r="I242" s="331"/>
      <c r="J242" s="331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</row>
    <row r="243" spans="1:22" s="57" customFormat="1" ht="15.75">
      <c r="A243" s="328"/>
      <c r="B243" s="341"/>
      <c r="C243" s="338"/>
      <c r="D243" s="331"/>
      <c r="E243" s="331"/>
      <c r="F243" s="336"/>
      <c r="G243" s="331"/>
      <c r="H243" s="331"/>
      <c r="I243" s="331"/>
      <c r="J243" s="331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</row>
    <row r="244" spans="1:22" s="57" customFormat="1" ht="15.75">
      <c r="A244" s="328"/>
      <c r="B244" s="341"/>
      <c r="C244" s="338"/>
      <c r="D244" s="331"/>
      <c r="E244" s="331"/>
      <c r="F244" s="336"/>
      <c r="G244" s="331"/>
      <c r="H244" s="331"/>
      <c r="I244" s="331"/>
      <c r="J244" s="331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</row>
    <row r="245" spans="1:22" s="57" customFormat="1" ht="15.75">
      <c r="A245" s="328"/>
      <c r="B245" s="341"/>
      <c r="C245" s="338"/>
      <c r="D245" s="331"/>
      <c r="E245" s="331"/>
      <c r="F245" s="336"/>
      <c r="G245" s="331"/>
      <c r="H245" s="331"/>
      <c r="I245" s="331"/>
      <c r="J245" s="331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</row>
    <row r="246" spans="1:22" s="57" customFormat="1" ht="15.75">
      <c r="A246" s="328"/>
      <c r="B246" s="339"/>
      <c r="C246" s="340"/>
      <c r="D246" s="331"/>
      <c r="E246" s="331"/>
      <c r="F246" s="336"/>
      <c r="G246" s="331"/>
      <c r="H246" s="331"/>
      <c r="I246" s="331"/>
      <c r="J246" s="331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</row>
    <row r="247" spans="1:22" s="57" customFormat="1" ht="15.75">
      <c r="A247" s="328"/>
      <c r="B247" s="341"/>
      <c r="C247" s="338"/>
      <c r="D247" s="331"/>
      <c r="E247" s="331"/>
      <c r="F247" s="336"/>
      <c r="G247" s="331"/>
      <c r="H247" s="331"/>
      <c r="I247" s="331"/>
      <c r="J247" s="331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</row>
    <row r="248" spans="1:22" s="57" customFormat="1" ht="15.75">
      <c r="A248" s="328"/>
      <c r="B248" s="333"/>
      <c r="C248" s="338"/>
      <c r="D248" s="331"/>
      <c r="E248" s="331"/>
      <c r="F248" s="336"/>
      <c r="G248" s="331"/>
      <c r="H248" s="331"/>
      <c r="I248" s="331"/>
      <c r="J248" s="331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</row>
    <row r="249" spans="1:22" s="57" customFormat="1" ht="15.75">
      <c r="A249" s="328"/>
      <c r="B249" s="341"/>
      <c r="C249" s="338"/>
      <c r="D249" s="331"/>
      <c r="E249" s="331"/>
      <c r="F249" s="336"/>
      <c r="G249" s="331"/>
      <c r="H249" s="331"/>
      <c r="I249" s="331"/>
      <c r="J249" s="331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</row>
    <row r="250" spans="1:22" s="57" customFormat="1" ht="15.75">
      <c r="A250" s="328"/>
      <c r="B250" s="342"/>
      <c r="C250" s="338"/>
      <c r="D250" s="331"/>
      <c r="E250" s="331"/>
      <c r="F250" s="336"/>
      <c r="G250" s="331"/>
      <c r="H250" s="331"/>
      <c r="I250" s="331"/>
      <c r="J250" s="331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</row>
    <row r="251" spans="1:22" s="57" customFormat="1" ht="15.75">
      <c r="A251" s="328"/>
      <c r="B251" s="339"/>
      <c r="C251" s="340"/>
      <c r="D251" s="331"/>
      <c r="E251" s="331"/>
      <c r="F251" s="336"/>
      <c r="G251" s="331"/>
      <c r="H251" s="331"/>
      <c r="I251" s="331"/>
      <c r="J251" s="331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</row>
    <row r="252" spans="1:22" s="57" customFormat="1" ht="15.75">
      <c r="A252" s="328"/>
      <c r="B252" s="341"/>
      <c r="C252" s="338"/>
      <c r="D252" s="331"/>
      <c r="E252" s="331"/>
      <c r="F252" s="336"/>
      <c r="G252" s="331"/>
      <c r="H252" s="331"/>
      <c r="I252" s="331"/>
      <c r="J252" s="331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</row>
    <row r="253" spans="1:22" s="57" customFormat="1" ht="15.75">
      <c r="A253" s="328"/>
      <c r="B253" s="341"/>
      <c r="C253" s="338"/>
      <c r="D253" s="331"/>
      <c r="E253" s="331"/>
      <c r="F253" s="336"/>
      <c r="G253" s="331"/>
      <c r="H253" s="331"/>
      <c r="I253" s="331"/>
      <c r="J253" s="331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</row>
    <row r="254" spans="1:22" s="57" customFormat="1" ht="15.75">
      <c r="A254" s="328"/>
      <c r="B254" s="339"/>
      <c r="C254" s="340"/>
      <c r="D254" s="331"/>
      <c r="E254" s="331"/>
      <c r="F254" s="336"/>
      <c r="G254" s="331"/>
      <c r="H254" s="331"/>
      <c r="I254" s="331"/>
      <c r="J254" s="331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</row>
    <row r="255" spans="1:22" s="57" customFormat="1" ht="15.75">
      <c r="A255" s="328"/>
      <c r="B255" s="341"/>
      <c r="C255" s="338"/>
      <c r="D255" s="331"/>
      <c r="E255" s="331"/>
      <c r="F255" s="336"/>
      <c r="G255" s="331"/>
      <c r="H255" s="331"/>
      <c r="I255" s="331"/>
      <c r="J255" s="331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</row>
    <row r="256" spans="1:22" s="57" customFormat="1" ht="15.75">
      <c r="A256" s="328"/>
      <c r="B256" s="341"/>
      <c r="C256" s="338"/>
      <c r="D256" s="331"/>
      <c r="E256" s="331"/>
      <c r="F256" s="336"/>
      <c r="G256" s="331"/>
      <c r="H256" s="331"/>
      <c r="I256" s="331"/>
      <c r="J256" s="331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</row>
    <row r="257" spans="1:22" s="57" customFormat="1" ht="15.75">
      <c r="A257" s="328"/>
      <c r="B257" s="342"/>
      <c r="C257" s="338"/>
      <c r="D257" s="331"/>
      <c r="E257" s="331"/>
      <c r="F257" s="336"/>
      <c r="G257" s="331"/>
      <c r="H257" s="331"/>
      <c r="I257" s="331"/>
      <c r="J257" s="331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</row>
    <row r="258" spans="1:22" s="57" customFormat="1" ht="15.75">
      <c r="A258" s="328"/>
      <c r="B258" s="339"/>
      <c r="C258" s="340"/>
      <c r="D258" s="331"/>
      <c r="E258" s="331"/>
      <c r="F258" s="336"/>
      <c r="G258" s="331"/>
      <c r="H258" s="331"/>
      <c r="I258" s="331"/>
      <c r="J258" s="331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</row>
    <row r="259" spans="1:22" s="57" customFormat="1" ht="15.75">
      <c r="A259" s="328"/>
      <c r="B259" s="341"/>
      <c r="C259" s="338"/>
      <c r="D259" s="331"/>
      <c r="E259" s="331"/>
      <c r="F259" s="336"/>
      <c r="G259" s="331"/>
      <c r="H259" s="331"/>
      <c r="I259" s="331"/>
      <c r="J259" s="331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</row>
    <row r="260" spans="1:22" s="57" customFormat="1" ht="15.75">
      <c r="A260" s="328"/>
      <c r="B260" s="341"/>
      <c r="C260" s="338"/>
      <c r="D260" s="331"/>
      <c r="E260" s="331"/>
      <c r="F260" s="336"/>
      <c r="G260" s="331"/>
      <c r="H260" s="331"/>
      <c r="I260" s="331"/>
      <c r="J260" s="331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</row>
    <row r="261" spans="1:22" s="57" customFormat="1" ht="15.75">
      <c r="A261" s="328"/>
      <c r="B261" s="339"/>
      <c r="C261" s="340"/>
      <c r="D261" s="331"/>
      <c r="E261" s="331"/>
      <c r="F261" s="336"/>
      <c r="G261" s="331"/>
      <c r="H261" s="331"/>
      <c r="I261" s="331"/>
      <c r="J261" s="331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</row>
    <row r="262" spans="1:22" s="57" customFormat="1" ht="15.75">
      <c r="A262" s="328"/>
      <c r="B262" s="341"/>
      <c r="C262" s="338"/>
      <c r="D262" s="331"/>
      <c r="E262" s="331"/>
      <c r="F262" s="336"/>
      <c r="G262" s="331"/>
      <c r="H262" s="331"/>
      <c r="I262" s="331"/>
      <c r="J262" s="331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</row>
    <row r="263" spans="1:22" s="57" customFormat="1" ht="15.75">
      <c r="A263" s="328"/>
      <c r="B263" s="341"/>
      <c r="C263" s="338"/>
      <c r="D263" s="331"/>
      <c r="E263" s="331"/>
      <c r="F263" s="336"/>
      <c r="G263" s="331"/>
      <c r="H263" s="331"/>
      <c r="I263" s="331"/>
      <c r="J263" s="331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</row>
    <row r="264" spans="1:22" s="57" customFormat="1" ht="15.75">
      <c r="A264" s="328"/>
      <c r="B264" s="341"/>
      <c r="C264" s="338"/>
      <c r="D264" s="331"/>
      <c r="E264" s="331"/>
      <c r="F264" s="336"/>
      <c r="G264" s="331"/>
      <c r="H264" s="331"/>
      <c r="I264" s="331"/>
      <c r="J264" s="331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</row>
    <row r="265" spans="1:22" s="57" customFormat="1" ht="15.75">
      <c r="A265" s="328"/>
      <c r="B265" s="341"/>
      <c r="C265" s="338"/>
      <c r="D265" s="331"/>
      <c r="E265" s="331"/>
      <c r="F265" s="336"/>
      <c r="G265" s="331"/>
      <c r="H265" s="331"/>
      <c r="I265" s="331"/>
      <c r="J265" s="331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</row>
    <row r="266" spans="1:22" s="57" customFormat="1" ht="15.75">
      <c r="A266" s="328"/>
      <c r="B266" s="341"/>
      <c r="C266" s="338"/>
      <c r="D266" s="331"/>
      <c r="E266" s="331"/>
      <c r="F266" s="336"/>
      <c r="G266" s="331"/>
      <c r="H266" s="331"/>
      <c r="I266" s="331"/>
      <c r="J266" s="331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</row>
    <row r="267" spans="1:22" s="57" customFormat="1" ht="15.75">
      <c r="A267" s="328"/>
      <c r="B267" s="339"/>
      <c r="C267" s="340"/>
      <c r="D267" s="331"/>
      <c r="E267" s="331"/>
      <c r="F267" s="336"/>
      <c r="G267" s="331"/>
      <c r="H267" s="331"/>
      <c r="I267" s="331"/>
      <c r="J267" s="331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</row>
    <row r="268" spans="1:22" s="57" customFormat="1" ht="15.75">
      <c r="A268" s="328"/>
      <c r="B268" s="341"/>
      <c r="C268" s="338"/>
      <c r="D268" s="331"/>
      <c r="E268" s="331"/>
      <c r="F268" s="336"/>
      <c r="G268" s="331"/>
      <c r="H268" s="331"/>
      <c r="I268" s="331"/>
      <c r="J268" s="331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</row>
    <row r="269" spans="1:22" s="57" customFormat="1" ht="15.75">
      <c r="A269" s="328"/>
      <c r="B269" s="341"/>
      <c r="C269" s="338"/>
      <c r="D269" s="331"/>
      <c r="E269" s="331"/>
      <c r="F269" s="336"/>
      <c r="G269" s="331"/>
      <c r="H269" s="331"/>
      <c r="I269" s="331"/>
      <c r="J269" s="331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</row>
    <row r="270" spans="1:22" s="57" customFormat="1" ht="15.75">
      <c r="A270" s="328"/>
      <c r="B270" s="341"/>
      <c r="C270" s="338"/>
      <c r="D270" s="331"/>
      <c r="E270" s="331"/>
      <c r="F270" s="336"/>
      <c r="G270" s="331"/>
      <c r="H270" s="331"/>
      <c r="I270" s="331"/>
      <c r="J270" s="331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</row>
    <row r="271" spans="1:22" s="57" customFormat="1" ht="15.75">
      <c r="A271" s="328"/>
      <c r="B271" s="333"/>
      <c r="C271" s="338"/>
      <c r="D271" s="331"/>
      <c r="E271" s="331"/>
      <c r="F271" s="336"/>
      <c r="G271" s="331"/>
      <c r="H271" s="331"/>
      <c r="I271" s="331"/>
      <c r="J271" s="331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</row>
    <row r="272" spans="1:22" s="57" customFormat="1" ht="15.75">
      <c r="A272" s="328"/>
      <c r="B272" s="333"/>
      <c r="C272" s="338"/>
      <c r="D272" s="331"/>
      <c r="E272" s="331"/>
      <c r="F272" s="336"/>
      <c r="G272" s="331"/>
      <c r="H272" s="331"/>
      <c r="I272" s="331"/>
      <c r="J272" s="331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</row>
    <row r="273" spans="1:22" s="57" customFormat="1" ht="15.75">
      <c r="A273" s="328"/>
      <c r="B273" s="333"/>
      <c r="C273" s="338"/>
      <c r="D273" s="331"/>
      <c r="E273" s="331"/>
      <c r="F273" s="336"/>
      <c r="G273" s="331"/>
      <c r="H273" s="331"/>
      <c r="I273" s="331"/>
      <c r="J273" s="331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</row>
    <row r="274" spans="1:22" s="57" customFormat="1" ht="15.75">
      <c r="A274" s="328"/>
      <c r="B274" s="333"/>
      <c r="C274" s="338"/>
      <c r="D274" s="331"/>
      <c r="E274" s="331"/>
      <c r="F274" s="336"/>
      <c r="G274" s="331"/>
      <c r="H274" s="331"/>
      <c r="I274" s="331"/>
      <c r="J274" s="331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</row>
    <row r="275" spans="1:22" s="57" customFormat="1" ht="15.75">
      <c r="A275" s="328"/>
      <c r="B275" s="333"/>
      <c r="C275" s="338"/>
      <c r="D275" s="331"/>
      <c r="E275" s="331"/>
      <c r="F275" s="336"/>
      <c r="G275" s="331"/>
      <c r="H275" s="331"/>
      <c r="I275" s="331"/>
      <c r="J275" s="331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</row>
    <row r="276" spans="1:22" s="57" customFormat="1" ht="15.75">
      <c r="A276" s="328"/>
      <c r="B276" s="341"/>
      <c r="C276" s="338"/>
      <c r="D276" s="331"/>
      <c r="E276" s="331"/>
      <c r="F276" s="336"/>
      <c r="G276" s="331"/>
      <c r="H276" s="331"/>
      <c r="I276" s="331"/>
      <c r="J276" s="331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</row>
    <row r="277" spans="1:22" s="57" customFormat="1" ht="15.75">
      <c r="A277" s="328"/>
      <c r="B277" s="341"/>
      <c r="C277" s="338"/>
      <c r="D277" s="331"/>
      <c r="E277" s="331"/>
      <c r="F277" s="336"/>
      <c r="G277" s="331"/>
      <c r="H277" s="331"/>
      <c r="I277" s="331"/>
      <c r="J277" s="331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</row>
    <row r="278" spans="1:22" s="57" customFormat="1" ht="15.75">
      <c r="A278" s="328"/>
      <c r="B278" s="341"/>
      <c r="C278" s="338"/>
      <c r="D278" s="331"/>
      <c r="E278" s="331"/>
      <c r="F278" s="336"/>
      <c r="G278" s="331"/>
      <c r="H278" s="331"/>
      <c r="I278" s="331"/>
      <c r="J278" s="331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</row>
    <row r="279" spans="1:22" s="57" customFormat="1" ht="15.75">
      <c r="A279" s="328"/>
      <c r="B279" s="337"/>
      <c r="C279" s="338"/>
      <c r="D279" s="331"/>
      <c r="E279" s="331"/>
      <c r="F279" s="336"/>
      <c r="G279" s="331"/>
      <c r="H279" s="331"/>
      <c r="I279" s="331"/>
      <c r="J279" s="331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</row>
    <row r="280" spans="1:22" s="57" customFormat="1" ht="15.75">
      <c r="A280" s="328"/>
      <c r="B280" s="333"/>
      <c r="C280" s="340"/>
      <c r="D280" s="331"/>
      <c r="E280" s="331"/>
      <c r="F280" s="336"/>
      <c r="G280" s="331"/>
      <c r="H280" s="331"/>
      <c r="I280" s="331"/>
      <c r="J280" s="331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</row>
    <row r="281" spans="1:22" s="57" customFormat="1" ht="65.25" customHeight="1">
      <c r="A281" s="328"/>
      <c r="B281" s="341"/>
      <c r="C281" s="338"/>
      <c r="D281" s="331"/>
      <c r="E281" s="331"/>
      <c r="F281" s="336"/>
      <c r="G281" s="331"/>
      <c r="H281" s="331"/>
      <c r="I281" s="331"/>
      <c r="J281" s="331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</row>
    <row r="282" spans="1:22" s="57" customFormat="1" ht="39.75" customHeight="1">
      <c r="A282" s="328"/>
      <c r="B282" s="341"/>
      <c r="C282" s="338"/>
      <c r="D282" s="331"/>
      <c r="E282" s="331"/>
      <c r="F282" s="336"/>
      <c r="G282" s="331"/>
      <c r="H282" s="331"/>
      <c r="I282" s="331"/>
      <c r="J282" s="331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</row>
    <row r="283" spans="1:22" s="57" customFormat="1" ht="15.75">
      <c r="A283" s="328"/>
      <c r="B283" s="341"/>
      <c r="C283" s="338"/>
      <c r="D283" s="331"/>
      <c r="E283" s="331"/>
      <c r="F283" s="336"/>
      <c r="G283" s="331"/>
      <c r="H283" s="331"/>
      <c r="I283" s="331"/>
      <c r="J283" s="331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</row>
    <row r="284" spans="1:22" s="57" customFormat="1" ht="15.75">
      <c r="A284" s="328"/>
      <c r="B284" s="341"/>
      <c r="C284" s="338"/>
      <c r="D284" s="331"/>
      <c r="E284" s="331"/>
      <c r="F284" s="336"/>
      <c r="G284" s="331"/>
      <c r="H284" s="331"/>
      <c r="I284" s="331"/>
      <c r="J284" s="331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</row>
    <row r="285" spans="1:22" s="57" customFormat="1" ht="15.75">
      <c r="A285" s="328"/>
      <c r="B285" s="341"/>
      <c r="C285" s="338"/>
      <c r="D285" s="331"/>
      <c r="E285" s="331"/>
      <c r="F285" s="336"/>
      <c r="G285" s="331"/>
      <c r="H285" s="331"/>
      <c r="I285" s="331"/>
      <c r="J285" s="331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</row>
    <row r="286" spans="1:22" s="57" customFormat="1" ht="15.75">
      <c r="A286" s="328"/>
      <c r="B286" s="341"/>
      <c r="C286" s="338"/>
      <c r="D286" s="331"/>
      <c r="E286" s="331"/>
      <c r="F286" s="336"/>
      <c r="G286" s="331"/>
      <c r="H286" s="331"/>
      <c r="I286" s="331"/>
      <c r="J286" s="331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</row>
    <row r="287" spans="1:22" s="57" customFormat="1" ht="15.75">
      <c r="A287" s="167"/>
      <c r="B287" s="172"/>
      <c r="C287" s="171"/>
      <c r="D287" s="168"/>
      <c r="E287" s="168"/>
      <c r="F287" s="170"/>
      <c r="G287" s="168"/>
      <c r="H287" s="168"/>
      <c r="I287" s="168"/>
      <c r="J287" s="168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</row>
    <row r="288" spans="1:22" s="57" customFormat="1" ht="15.75">
      <c r="A288" s="167"/>
      <c r="B288" s="172"/>
      <c r="C288" s="171"/>
      <c r="D288" s="168"/>
      <c r="E288" s="168"/>
      <c r="F288" s="170"/>
      <c r="G288" s="168"/>
      <c r="H288" s="168"/>
      <c r="I288" s="168"/>
      <c r="J288" s="168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</row>
    <row r="289" spans="1:10" s="57" customFormat="1" ht="12.75">
      <c r="A289" s="54"/>
      <c r="B289" s="60"/>
      <c r="C289" s="59"/>
      <c r="D289" s="45"/>
      <c r="E289" s="45"/>
      <c r="F289" s="56"/>
      <c r="G289" s="45"/>
      <c r="H289" s="45"/>
      <c r="I289" s="45"/>
      <c r="J289" s="45"/>
    </row>
    <row r="290" spans="1:10" s="57" customFormat="1" ht="12.75">
      <c r="A290" s="54"/>
      <c r="B290" s="60"/>
      <c r="C290" s="59"/>
      <c r="D290" s="45"/>
      <c r="E290" s="45"/>
      <c r="F290" s="56"/>
      <c r="G290" s="45"/>
      <c r="H290" s="45"/>
      <c r="I290" s="45"/>
      <c r="J290" s="45"/>
    </row>
    <row r="291" spans="1:10" s="57" customFormat="1" ht="12.75">
      <c r="A291" s="54"/>
      <c r="B291" s="60"/>
      <c r="C291" s="59"/>
      <c r="D291" s="45"/>
      <c r="E291" s="45"/>
      <c r="F291" s="56"/>
      <c r="G291" s="45"/>
      <c r="H291" s="45"/>
      <c r="I291" s="45"/>
      <c r="J291" s="45"/>
    </row>
    <row r="292" spans="1:10" s="57" customFormat="1" ht="12.75">
      <c r="A292" s="54"/>
      <c r="B292" s="60"/>
      <c r="C292" s="59"/>
      <c r="D292" s="45"/>
      <c r="E292" s="45"/>
      <c r="F292" s="56"/>
      <c r="G292" s="45"/>
      <c r="H292" s="45"/>
      <c r="I292" s="45"/>
      <c r="J292" s="45"/>
    </row>
    <row r="293" spans="1:10" s="57" customFormat="1" ht="12.75">
      <c r="A293" s="54"/>
      <c r="B293" s="60"/>
      <c r="C293" s="59"/>
      <c r="D293" s="45"/>
      <c r="E293" s="45"/>
      <c r="F293" s="56"/>
      <c r="G293" s="45"/>
      <c r="H293" s="45"/>
      <c r="I293" s="45"/>
      <c r="J293" s="45"/>
    </row>
    <row r="294" spans="1:10" s="57" customFormat="1" ht="12.75">
      <c r="A294" s="54"/>
      <c r="B294" s="62"/>
      <c r="C294" s="59"/>
      <c r="D294" s="45"/>
      <c r="E294" s="45"/>
      <c r="F294" s="56"/>
      <c r="G294" s="45"/>
      <c r="H294" s="45"/>
      <c r="I294" s="45"/>
      <c r="J294" s="45"/>
    </row>
    <row r="295" spans="1:10" s="57" customFormat="1" ht="12.75">
      <c r="A295" s="54"/>
      <c r="B295" s="60"/>
      <c r="C295" s="59"/>
      <c r="D295" s="45"/>
      <c r="E295" s="45"/>
      <c r="F295" s="56"/>
      <c r="G295" s="45"/>
      <c r="H295" s="45"/>
      <c r="I295" s="45"/>
      <c r="J295" s="45"/>
    </row>
    <row r="296" spans="1:10" s="57" customFormat="1" ht="12.75">
      <c r="A296" s="54"/>
      <c r="B296" s="63"/>
      <c r="C296" s="59"/>
      <c r="D296" s="45"/>
      <c r="E296" s="45"/>
      <c r="F296" s="56"/>
      <c r="G296" s="45"/>
      <c r="H296" s="45"/>
      <c r="I296" s="45"/>
      <c r="J296" s="45"/>
    </row>
    <row r="297" spans="1:10" s="57" customFormat="1" ht="12.75">
      <c r="A297" s="54"/>
      <c r="B297" s="63"/>
      <c r="C297" s="59"/>
      <c r="D297" s="45"/>
      <c r="E297" s="45"/>
      <c r="F297" s="56"/>
      <c r="G297" s="45"/>
      <c r="H297" s="45"/>
      <c r="I297" s="45"/>
      <c r="J297" s="45"/>
    </row>
    <row r="298" spans="1:10" s="57" customFormat="1" ht="12.75">
      <c r="A298" s="54"/>
      <c r="B298" s="63"/>
      <c r="C298" s="64"/>
      <c r="D298" s="45"/>
      <c r="E298" s="45"/>
      <c r="F298" s="56"/>
      <c r="G298" s="45"/>
      <c r="H298" s="45"/>
      <c r="I298" s="45"/>
      <c r="J298" s="45"/>
    </row>
    <row r="299" spans="1:10" s="57" customFormat="1" ht="12.75">
      <c r="A299" s="54"/>
      <c r="B299" s="63"/>
      <c r="C299" s="64"/>
      <c r="D299" s="45"/>
      <c r="E299" s="45"/>
      <c r="F299" s="56"/>
      <c r="G299" s="45"/>
      <c r="H299" s="45"/>
      <c r="I299" s="45"/>
      <c r="J299" s="45"/>
    </row>
    <row r="300" spans="1:10" s="57" customFormat="1" ht="12.75">
      <c r="A300" s="54"/>
      <c r="B300" s="65"/>
      <c r="C300" s="64"/>
      <c r="D300" s="45"/>
      <c r="E300" s="45"/>
      <c r="F300" s="56"/>
      <c r="G300" s="45"/>
      <c r="H300" s="45"/>
      <c r="I300" s="45"/>
      <c r="J300" s="45"/>
    </row>
    <row r="301" spans="1:10" s="57" customFormat="1" ht="12.75">
      <c r="A301" s="54"/>
      <c r="B301" s="60"/>
      <c r="C301" s="59"/>
      <c r="D301" s="45"/>
      <c r="E301" s="45"/>
      <c r="F301" s="56"/>
      <c r="G301" s="45"/>
      <c r="H301" s="45"/>
      <c r="I301" s="45"/>
      <c r="J301" s="45"/>
    </row>
    <row r="302" spans="1:10" s="57" customFormat="1" ht="12.75">
      <c r="A302" s="54"/>
      <c r="B302" s="60"/>
      <c r="C302" s="59"/>
      <c r="D302" s="45"/>
      <c r="E302" s="45"/>
      <c r="F302" s="56"/>
      <c r="G302" s="45"/>
      <c r="H302" s="45"/>
      <c r="I302" s="45"/>
      <c r="J302" s="45"/>
    </row>
    <row r="303" spans="1:10" s="57" customFormat="1" ht="12.75">
      <c r="A303" s="54"/>
      <c r="B303" s="60"/>
      <c r="C303" s="59"/>
      <c r="D303" s="45"/>
      <c r="E303" s="45"/>
      <c r="F303" s="56"/>
      <c r="G303" s="45"/>
      <c r="H303" s="45"/>
      <c r="I303" s="45"/>
      <c r="J303" s="45"/>
    </row>
    <row r="304" spans="1:10" s="57" customFormat="1" ht="12.75">
      <c r="A304" s="54"/>
      <c r="B304" s="60"/>
      <c r="C304" s="59"/>
      <c r="D304" s="45"/>
      <c r="E304" s="45"/>
      <c r="F304" s="56"/>
      <c r="G304" s="45"/>
      <c r="H304" s="45"/>
      <c r="I304" s="45"/>
      <c r="J304" s="45"/>
    </row>
    <row r="305" spans="1:10" s="57" customFormat="1" ht="12.75">
      <c r="A305" s="54"/>
      <c r="B305" s="66"/>
      <c r="C305" s="59"/>
      <c r="D305" s="45"/>
      <c r="E305" s="45"/>
      <c r="F305" s="56"/>
      <c r="G305" s="45"/>
      <c r="H305" s="45"/>
      <c r="I305" s="45"/>
      <c r="J305" s="45"/>
    </row>
    <row r="306" spans="1:10" s="57" customFormat="1" ht="12.75">
      <c r="A306" s="54"/>
      <c r="B306" s="66"/>
      <c r="C306" s="67"/>
      <c r="D306" s="45"/>
      <c r="E306" s="45"/>
      <c r="F306" s="56"/>
      <c r="G306" s="45"/>
      <c r="H306" s="45"/>
      <c r="I306" s="45"/>
      <c r="J306" s="45"/>
    </row>
    <row r="307" spans="1:10" s="57" customFormat="1" ht="12.75">
      <c r="A307" s="54"/>
      <c r="B307" s="68"/>
      <c r="C307" s="67"/>
      <c r="D307" s="45"/>
      <c r="E307" s="45"/>
      <c r="F307" s="56"/>
      <c r="G307" s="45"/>
      <c r="H307" s="45"/>
      <c r="I307" s="45"/>
      <c r="J307" s="45"/>
    </row>
    <row r="308" spans="1:10" s="57" customFormat="1" ht="12.75">
      <c r="A308" s="54"/>
      <c r="B308" s="66"/>
      <c r="C308" s="67"/>
      <c r="D308" s="45"/>
      <c r="E308" s="45"/>
      <c r="F308" s="56"/>
      <c r="G308" s="45"/>
      <c r="H308" s="45"/>
      <c r="I308" s="45"/>
      <c r="J308" s="45"/>
    </row>
    <row r="309" spans="1:10" s="57" customFormat="1" ht="12.75">
      <c r="A309" s="54"/>
      <c r="B309" s="66"/>
      <c r="C309" s="67"/>
      <c r="D309" s="45"/>
      <c r="E309" s="45"/>
      <c r="F309" s="56"/>
      <c r="G309" s="45"/>
      <c r="H309" s="45"/>
      <c r="I309" s="45"/>
      <c r="J309" s="45"/>
    </row>
    <row r="310" spans="1:10" s="57" customFormat="1" ht="12.75">
      <c r="A310" s="54"/>
      <c r="B310" s="66"/>
      <c r="C310" s="67"/>
      <c r="D310" s="45"/>
      <c r="E310" s="45"/>
      <c r="F310" s="56"/>
      <c r="G310" s="45"/>
      <c r="H310" s="45"/>
      <c r="I310" s="45"/>
      <c r="J310" s="45"/>
    </row>
    <row r="311" spans="1:10" s="57" customFormat="1" ht="12.75">
      <c r="A311" s="54"/>
      <c r="B311" s="66"/>
      <c r="C311" s="67"/>
      <c r="D311" s="45"/>
      <c r="E311" s="45"/>
      <c r="F311" s="56"/>
      <c r="G311" s="45"/>
      <c r="H311" s="45"/>
      <c r="I311" s="45"/>
      <c r="J311" s="45"/>
    </row>
    <row r="312" spans="1:10" s="57" customFormat="1" ht="12.75">
      <c r="A312" s="54"/>
      <c r="B312" s="66"/>
      <c r="C312" s="67"/>
      <c r="D312" s="45"/>
      <c r="E312" s="45"/>
      <c r="F312" s="56"/>
      <c r="G312" s="45"/>
      <c r="H312" s="45"/>
      <c r="I312" s="45"/>
      <c r="J312" s="45"/>
    </row>
    <row r="313" spans="1:10" s="57" customFormat="1" ht="12.75">
      <c r="A313" s="54"/>
      <c r="B313" s="66"/>
      <c r="C313" s="67"/>
      <c r="D313" s="45"/>
      <c r="E313" s="45"/>
      <c r="F313" s="56"/>
      <c r="G313" s="45"/>
      <c r="H313" s="45"/>
      <c r="I313" s="45"/>
      <c r="J313" s="45"/>
    </row>
    <row r="314" spans="1:10" s="57" customFormat="1" ht="12.75">
      <c r="A314" s="54"/>
      <c r="B314" s="66"/>
      <c r="C314" s="67"/>
      <c r="D314" s="45"/>
      <c r="E314" s="45"/>
      <c r="F314" s="56"/>
      <c r="G314" s="45"/>
      <c r="H314" s="45"/>
      <c r="I314" s="45"/>
      <c r="J314" s="45"/>
    </row>
    <row r="315" spans="1:10" s="57" customFormat="1" ht="12.75">
      <c r="A315" s="54"/>
      <c r="B315" s="66"/>
      <c r="C315" s="67"/>
      <c r="D315" s="45"/>
      <c r="E315" s="45"/>
      <c r="F315" s="56"/>
      <c r="G315" s="45"/>
      <c r="H315" s="45"/>
      <c r="I315" s="45"/>
      <c r="J315" s="45"/>
    </row>
    <row r="316" spans="1:10" s="57" customFormat="1" ht="12.75">
      <c r="A316" s="54"/>
      <c r="B316" s="66"/>
      <c r="C316" s="67"/>
      <c r="D316" s="45"/>
      <c r="E316" s="45"/>
      <c r="F316" s="56"/>
      <c r="G316" s="45"/>
      <c r="H316" s="45"/>
      <c r="I316" s="45"/>
      <c r="J316" s="45"/>
    </row>
    <row r="317" spans="1:10" s="57" customFormat="1" ht="12.75">
      <c r="A317" s="54"/>
      <c r="B317" s="66"/>
      <c r="C317" s="67"/>
      <c r="D317" s="45"/>
      <c r="E317" s="45"/>
      <c r="F317" s="56"/>
      <c r="G317" s="45"/>
      <c r="H317" s="45"/>
      <c r="I317" s="45"/>
      <c r="J317" s="45"/>
    </row>
    <row r="318" spans="1:10" s="57" customFormat="1" ht="12.75">
      <c r="A318" s="54"/>
      <c r="B318" s="66"/>
      <c r="C318" s="67"/>
      <c r="D318" s="45"/>
      <c r="E318" s="45"/>
      <c r="F318" s="56"/>
      <c r="G318" s="45"/>
      <c r="H318" s="45"/>
      <c r="I318" s="45"/>
      <c r="J318" s="45"/>
    </row>
    <row r="319" spans="1:10" s="57" customFormat="1" ht="12.75">
      <c r="A319" s="54"/>
      <c r="B319" s="66"/>
      <c r="C319" s="67"/>
      <c r="D319" s="45"/>
      <c r="E319" s="45"/>
      <c r="F319" s="56"/>
      <c r="G319" s="45"/>
      <c r="H319" s="45"/>
      <c r="I319" s="45"/>
      <c r="J319" s="45"/>
    </row>
    <row r="320" spans="1:10" s="57" customFormat="1" ht="12.75">
      <c r="A320" s="54"/>
      <c r="B320" s="66"/>
      <c r="C320" s="67"/>
      <c r="D320" s="45"/>
      <c r="E320" s="45"/>
      <c r="F320" s="56"/>
      <c r="G320" s="45"/>
      <c r="H320" s="45"/>
      <c r="I320" s="45"/>
      <c r="J320" s="45"/>
    </row>
    <row r="321" spans="1:10" s="57" customFormat="1" ht="12.75">
      <c r="A321" s="54"/>
      <c r="B321" s="66"/>
      <c r="C321" s="67"/>
      <c r="D321" s="45"/>
      <c r="E321" s="45"/>
      <c r="F321" s="56"/>
      <c r="G321" s="45"/>
      <c r="H321" s="45"/>
      <c r="I321" s="45"/>
      <c r="J321" s="45"/>
    </row>
    <row r="322" spans="1:10" s="57" customFormat="1" ht="12.75">
      <c r="A322" s="54"/>
      <c r="B322" s="66"/>
      <c r="C322" s="67"/>
      <c r="D322" s="45"/>
      <c r="E322" s="45"/>
      <c r="F322" s="56"/>
      <c r="G322" s="45"/>
      <c r="H322" s="45"/>
      <c r="I322" s="45"/>
      <c r="J322" s="45"/>
    </row>
    <row r="323" spans="1:10" s="57" customFormat="1" ht="12.75">
      <c r="A323" s="54"/>
      <c r="B323" s="66"/>
      <c r="C323" s="67"/>
      <c r="D323" s="45"/>
      <c r="E323" s="45"/>
      <c r="F323" s="56"/>
      <c r="G323" s="45"/>
      <c r="H323" s="45"/>
      <c r="I323" s="45"/>
      <c r="J323" s="45"/>
    </row>
    <row r="324" spans="1:10" s="57" customFormat="1" ht="12.75">
      <c r="A324" s="54"/>
      <c r="B324" s="66"/>
      <c r="C324" s="67"/>
      <c r="D324" s="45"/>
      <c r="E324" s="45"/>
      <c r="F324" s="56"/>
      <c r="G324" s="45"/>
      <c r="H324" s="45"/>
      <c r="I324" s="45"/>
      <c r="J324" s="45"/>
    </row>
    <row r="325" spans="1:10" s="57" customFormat="1" ht="12.75">
      <c r="A325" s="54"/>
      <c r="B325" s="66"/>
      <c r="C325" s="67"/>
      <c r="D325" s="45"/>
      <c r="E325" s="45"/>
      <c r="F325" s="56"/>
      <c r="G325" s="45"/>
      <c r="H325" s="45"/>
      <c r="I325" s="45"/>
      <c r="J325" s="45"/>
    </row>
    <row r="326" spans="1:10" s="57" customFormat="1" ht="12.75">
      <c r="A326" s="54"/>
      <c r="B326" s="66"/>
      <c r="C326" s="67"/>
      <c r="D326" s="45"/>
      <c r="E326" s="45"/>
      <c r="F326" s="56"/>
      <c r="G326" s="45"/>
      <c r="H326" s="45"/>
      <c r="I326" s="45"/>
      <c r="J326" s="45"/>
    </row>
    <row r="327" spans="1:10" s="57" customFormat="1" ht="12.75">
      <c r="A327" s="54"/>
      <c r="B327" s="66"/>
      <c r="C327" s="67"/>
      <c r="D327" s="45"/>
      <c r="E327" s="45"/>
      <c r="F327" s="56"/>
      <c r="G327" s="45"/>
      <c r="H327" s="45"/>
      <c r="I327" s="45"/>
      <c r="J327" s="45"/>
    </row>
    <row r="328" spans="1:10" s="57" customFormat="1" ht="12.75">
      <c r="A328" s="54"/>
      <c r="B328" s="66"/>
      <c r="C328" s="67"/>
      <c r="D328" s="45"/>
      <c r="E328" s="45"/>
      <c r="F328" s="56"/>
      <c r="G328" s="45"/>
      <c r="H328" s="45"/>
      <c r="I328" s="45"/>
      <c r="J328" s="45"/>
    </row>
    <row r="329" spans="1:10" s="57" customFormat="1" ht="12.75">
      <c r="A329" s="54"/>
      <c r="B329" s="66"/>
      <c r="C329" s="67"/>
      <c r="D329" s="45"/>
      <c r="E329" s="45"/>
      <c r="F329" s="56"/>
      <c r="G329" s="45"/>
      <c r="H329" s="45"/>
      <c r="I329" s="45"/>
      <c r="J329" s="45"/>
    </row>
    <row r="330" spans="1:10" s="57" customFormat="1" ht="12.75">
      <c r="A330" s="54"/>
      <c r="B330" s="66"/>
      <c r="C330" s="67"/>
      <c r="D330" s="45"/>
      <c r="E330" s="45"/>
      <c r="F330" s="56"/>
      <c r="G330" s="45"/>
      <c r="H330" s="45"/>
      <c r="I330" s="45"/>
      <c r="J330" s="45"/>
    </row>
    <row r="331" spans="1:10" s="57" customFormat="1" ht="12.75">
      <c r="A331" s="54"/>
      <c r="B331" s="66"/>
      <c r="C331" s="67"/>
      <c r="D331" s="45"/>
      <c r="E331" s="45"/>
      <c r="F331" s="56"/>
      <c r="G331" s="45"/>
      <c r="H331" s="45"/>
      <c r="I331" s="45"/>
      <c r="J331" s="45"/>
    </row>
    <row r="332" spans="1:10" s="57" customFormat="1" ht="12.75">
      <c r="A332" s="54"/>
      <c r="B332" s="69"/>
      <c r="C332" s="70"/>
      <c r="D332" s="45"/>
      <c r="E332" s="45"/>
      <c r="F332" s="56"/>
      <c r="G332" s="45"/>
      <c r="H332" s="45"/>
      <c r="I332" s="45"/>
      <c r="J332" s="45"/>
    </row>
    <row r="333" spans="1:10" s="57" customFormat="1" ht="12.75">
      <c r="A333" s="54"/>
      <c r="B333" s="66"/>
      <c r="C333" s="67"/>
      <c r="D333" s="45"/>
      <c r="E333" s="45"/>
      <c r="F333" s="56"/>
      <c r="G333" s="45"/>
      <c r="H333" s="45"/>
      <c r="I333" s="45"/>
      <c r="J333" s="45"/>
    </row>
    <row r="334" spans="1:10" s="57" customFormat="1" ht="12.75">
      <c r="A334" s="54"/>
      <c r="B334" s="66"/>
      <c r="C334" s="67"/>
      <c r="D334" s="45"/>
      <c r="E334" s="45"/>
      <c r="F334" s="56"/>
      <c r="G334" s="45"/>
      <c r="H334" s="45"/>
      <c r="I334" s="45"/>
      <c r="J334" s="45"/>
    </row>
    <row r="335" spans="1:10" s="57" customFormat="1" ht="12.75">
      <c r="A335" s="54"/>
      <c r="B335" s="66"/>
      <c r="C335" s="67"/>
      <c r="D335" s="45"/>
      <c r="E335" s="45"/>
      <c r="F335" s="56"/>
      <c r="G335" s="45"/>
      <c r="H335" s="45"/>
      <c r="I335" s="45"/>
      <c r="J335" s="45"/>
    </row>
    <row r="336" spans="1:10" s="57" customFormat="1" ht="12.75">
      <c r="A336" s="54"/>
      <c r="B336" s="66"/>
      <c r="C336" s="67"/>
      <c r="D336" s="45"/>
      <c r="E336" s="45"/>
      <c r="F336" s="56"/>
      <c r="G336" s="45"/>
      <c r="H336" s="45"/>
      <c r="I336" s="45"/>
      <c r="J336" s="45"/>
    </row>
    <row r="337" spans="1:10" s="57" customFormat="1" ht="12.75">
      <c r="A337" s="54"/>
      <c r="B337" s="66"/>
      <c r="C337" s="67"/>
      <c r="D337" s="45"/>
      <c r="E337" s="45"/>
      <c r="F337" s="56"/>
      <c r="G337" s="45"/>
      <c r="H337" s="45"/>
      <c r="I337" s="45"/>
      <c r="J337" s="45"/>
    </row>
    <row r="338" spans="1:10" s="57" customFormat="1" ht="12.75">
      <c r="A338" s="54"/>
      <c r="B338" s="66"/>
      <c r="C338" s="67"/>
      <c r="D338" s="45"/>
      <c r="E338" s="45"/>
      <c r="F338" s="56"/>
      <c r="G338" s="45"/>
      <c r="H338" s="45"/>
      <c r="I338" s="45"/>
      <c r="J338" s="45"/>
    </row>
    <row r="339" spans="1:10" s="57" customFormat="1" ht="12.75">
      <c r="A339" s="54"/>
      <c r="B339" s="66"/>
      <c r="C339" s="67"/>
      <c r="D339" s="45"/>
      <c r="E339" s="45"/>
      <c r="F339" s="56"/>
      <c r="G339" s="45"/>
      <c r="H339" s="45"/>
      <c r="I339" s="45"/>
      <c r="J339" s="45"/>
    </row>
    <row r="340" spans="1:10" s="57" customFormat="1" ht="12.75">
      <c r="A340" s="54"/>
      <c r="B340" s="66"/>
      <c r="C340" s="67"/>
      <c r="D340" s="45"/>
      <c r="E340" s="45"/>
      <c r="F340" s="56"/>
      <c r="G340" s="45"/>
      <c r="H340" s="45"/>
      <c r="I340" s="45"/>
      <c r="J340" s="45"/>
    </row>
    <row r="341" spans="1:10" s="57" customFormat="1" ht="12.75">
      <c r="A341" s="54"/>
      <c r="B341" s="66"/>
      <c r="C341" s="67"/>
      <c r="D341" s="45"/>
      <c r="E341" s="45"/>
      <c r="F341" s="56"/>
      <c r="G341" s="45"/>
      <c r="H341" s="45"/>
      <c r="I341" s="45"/>
      <c r="J341" s="45"/>
    </row>
    <row r="342" spans="1:10" s="57" customFormat="1" ht="12.75">
      <c r="A342" s="54"/>
      <c r="B342" s="66"/>
      <c r="C342" s="67"/>
      <c r="D342" s="45"/>
      <c r="E342" s="45"/>
      <c r="F342" s="56"/>
      <c r="G342" s="45"/>
      <c r="H342" s="45"/>
      <c r="I342" s="45"/>
      <c r="J342" s="45"/>
    </row>
    <row r="343" spans="1:10" s="57" customFormat="1" ht="12.75">
      <c r="A343" s="54"/>
      <c r="B343" s="66"/>
      <c r="C343" s="67"/>
      <c r="D343" s="45"/>
      <c r="E343" s="45"/>
      <c r="F343" s="56"/>
      <c r="G343" s="45"/>
      <c r="H343" s="45"/>
      <c r="I343" s="45"/>
      <c r="J343" s="45"/>
    </row>
    <row r="344" spans="1:10" s="57" customFormat="1" ht="12.75">
      <c r="A344" s="54"/>
      <c r="B344" s="66"/>
      <c r="C344" s="67"/>
      <c r="D344" s="45"/>
      <c r="E344" s="45"/>
      <c r="F344" s="56"/>
      <c r="G344" s="45"/>
      <c r="H344" s="45"/>
      <c r="I344" s="45"/>
      <c r="J344" s="45"/>
    </row>
    <row r="345" spans="1:10" s="57" customFormat="1" ht="12.75">
      <c r="A345" s="54"/>
      <c r="B345" s="66"/>
      <c r="C345" s="67"/>
      <c r="D345" s="45"/>
      <c r="E345" s="45"/>
      <c r="F345" s="56"/>
      <c r="G345" s="45"/>
      <c r="H345" s="45"/>
      <c r="I345" s="45"/>
      <c r="J345" s="45"/>
    </row>
    <row r="346" spans="1:10" s="57" customFormat="1" ht="12.75">
      <c r="A346" s="54"/>
      <c r="B346" s="66"/>
      <c r="C346" s="67"/>
      <c r="D346" s="45"/>
      <c r="E346" s="45"/>
      <c r="F346" s="56"/>
      <c r="G346" s="45"/>
      <c r="H346" s="45"/>
      <c r="I346" s="45"/>
      <c r="J346" s="45"/>
    </row>
    <row r="347" spans="1:10" s="57" customFormat="1" ht="12.75">
      <c r="A347" s="54"/>
      <c r="B347" s="66"/>
      <c r="C347" s="67"/>
      <c r="D347" s="45"/>
      <c r="E347" s="45"/>
      <c r="F347" s="56"/>
      <c r="G347" s="45"/>
      <c r="H347" s="45"/>
      <c r="I347" s="45"/>
      <c r="J347" s="45"/>
    </row>
    <row r="348" spans="1:10" s="57" customFormat="1" ht="12.75">
      <c r="A348" s="54"/>
      <c r="B348" s="71"/>
      <c r="C348" s="59"/>
      <c r="D348" s="45"/>
      <c r="E348" s="45"/>
      <c r="F348" s="56"/>
      <c r="G348" s="45"/>
      <c r="H348" s="45"/>
      <c r="I348" s="45"/>
      <c r="J348" s="45"/>
    </row>
    <row r="349" spans="1:10" s="57" customFormat="1" ht="12.75">
      <c r="A349" s="54"/>
      <c r="B349" s="63"/>
      <c r="C349" s="64"/>
      <c r="D349" s="45"/>
      <c r="E349" s="45"/>
      <c r="F349" s="56"/>
      <c r="G349" s="45"/>
      <c r="H349" s="45"/>
      <c r="I349" s="45"/>
      <c r="J349" s="45"/>
    </row>
    <row r="350" spans="1:10" s="57" customFormat="1" ht="12.75">
      <c r="A350" s="54"/>
      <c r="B350" s="63"/>
      <c r="C350" s="72"/>
      <c r="D350" s="45"/>
      <c r="E350" s="45"/>
      <c r="F350" s="56"/>
      <c r="G350" s="45"/>
      <c r="H350" s="45"/>
      <c r="I350" s="45"/>
      <c r="J350" s="45"/>
    </row>
    <row r="351" spans="1:10" s="57" customFormat="1" ht="12.75">
      <c r="A351" s="54"/>
      <c r="B351" s="63"/>
      <c r="C351" s="72"/>
      <c r="D351" s="45"/>
      <c r="E351" s="45"/>
      <c r="F351" s="56"/>
      <c r="G351" s="45"/>
      <c r="H351" s="45"/>
      <c r="I351" s="45"/>
      <c r="J351" s="45"/>
    </row>
    <row r="352" spans="1:10" s="57" customFormat="1" ht="12.75">
      <c r="A352" s="54"/>
      <c r="B352" s="63"/>
      <c r="C352" s="72"/>
      <c r="D352" s="45"/>
      <c r="E352" s="45"/>
      <c r="F352" s="56"/>
      <c r="G352" s="45"/>
      <c r="H352" s="45"/>
      <c r="I352" s="45"/>
      <c r="J352" s="45"/>
    </row>
    <row r="353" spans="1:10" s="57" customFormat="1" ht="12.75">
      <c r="A353" s="54"/>
      <c r="B353" s="63"/>
      <c r="C353" s="72"/>
      <c r="D353" s="45"/>
      <c r="E353" s="45"/>
      <c r="F353" s="56"/>
      <c r="G353" s="45"/>
      <c r="H353" s="45"/>
      <c r="I353" s="45"/>
      <c r="J353" s="45"/>
    </row>
    <row r="354" spans="1:10" s="57" customFormat="1" ht="12.75">
      <c r="A354" s="54"/>
      <c r="B354" s="61"/>
      <c r="C354" s="72"/>
      <c r="D354" s="45"/>
      <c r="E354" s="45"/>
      <c r="F354" s="56"/>
      <c r="G354" s="45"/>
      <c r="H354" s="45"/>
      <c r="I354" s="45"/>
      <c r="J354" s="45"/>
    </row>
    <row r="355" spans="1:10" s="57" customFormat="1" ht="12.75">
      <c r="A355" s="54"/>
      <c r="B355" s="73"/>
      <c r="C355" s="74"/>
      <c r="D355" s="45"/>
      <c r="E355" s="45"/>
      <c r="F355" s="56"/>
      <c r="G355" s="45"/>
      <c r="H355" s="45"/>
      <c r="I355" s="45"/>
      <c r="J355" s="45"/>
    </row>
    <row r="356" spans="1:10" s="57" customFormat="1" ht="12.75">
      <c r="A356" s="54"/>
      <c r="B356" s="63"/>
      <c r="C356" s="72"/>
      <c r="D356" s="45"/>
      <c r="E356" s="45"/>
      <c r="F356" s="56"/>
      <c r="G356" s="45"/>
      <c r="H356" s="45"/>
      <c r="I356" s="45"/>
      <c r="J356" s="45"/>
    </row>
    <row r="357" spans="1:10" s="57" customFormat="1" ht="12.75">
      <c r="A357" s="54"/>
      <c r="B357" s="63"/>
      <c r="C357" s="72"/>
      <c r="D357" s="45"/>
      <c r="E357" s="45"/>
      <c r="F357" s="56"/>
      <c r="G357" s="45"/>
      <c r="H357" s="45"/>
      <c r="I357" s="45"/>
      <c r="J357" s="45"/>
    </row>
    <row r="358" spans="1:10" s="57" customFormat="1" ht="12.75">
      <c r="A358" s="54"/>
      <c r="B358" s="63"/>
      <c r="C358" s="72"/>
      <c r="D358" s="45"/>
      <c r="E358" s="45"/>
      <c r="F358" s="56"/>
      <c r="G358" s="45"/>
      <c r="H358" s="45"/>
      <c r="I358" s="45"/>
      <c r="J358" s="45"/>
    </row>
    <row r="359" spans="1:10" s="57" customFormat="1" ht="12.75">
      <c r="A359" s="54"/>
      <c r="B359" s="73"/>
      <c r="C359" s="74"/>
      <c r="D359" s="45"/>
      <c r="E359" s="45"/>
      <c r="F359" s="56"/>
      <c r="G359" s="45"/>
      <c r="H359" s="45"/>
      <c r="I359" s="45"/>
      <c r="J359" s="45"/>
    </row>
    <row r="360" spans="1:10" s="57" customFormat="1" ht="12.75">
      <c r="A360" s="54"/>
      <c r="B360" s="63"/>
      <c r="C360" s="72"/>
      <c r="D360" s="45"/>
      <c r="E360" s="45"/>
      <c r="F360" s="56"/>
      <c r="G360" s="45"/>
      <c r="H360" s="45"/>
      <c r="I360" s="45"/>
      <c r="J360" s="45"/>
    </row>
    <row r="361" spans="1:10" s="57" customFormat="1" ht="12.75">
      <c r="A361" s="54"/>
      <c r="B361" s="63"/>
      <c r="C361" s="72"/>
      <c r="D361" s="45"/>
      <c r="E361" s="45"/>
      <c r="F361" s="56"/>
      <c r="G361" s="45"/>
      <c r="H361" s="45"/>
      <c r="I361" s="45"/>
      <c r="J361" s="45"/>
    </row>
    <row r="362" spans="1:10" s="57" customFormat="1" ht="12.75">
      <c r="A362" s="54"/>
      <c r="B362" s="63"/>
      <c r="C362" s="72"/>
      <c r="D362" s="45"/>
      <c r="E362" s="45"/>
      <c r="F362" s="56"/>
      <c r="G362" s="45"/>
      <c r="H362" s="45"/>
      <c r="I362" s="45"/>
      <c r="J362" s="45"/>
    </row>
    <row r="363" spans="1:10" s="57" customFormat="1" ht="12.75">
      <c r="A363" s="54"/>
      <c r="B363" s="63"/>
      <c r="C363" s="72"/>
      <c r="D363" s="45"/>
      <c r="E363" s="45"/>
      <c r="F363" s="56"/>
      <c r="G363" s="45"/>
      <c r="H363" s="45"/>
      <c r="I363" s="45"/>
      <c r="J363" s="45"/>
    </row>
    <row r="364" spans="1:10" s="57" customFormat="1" ht="12.75">
      <c r="A364" s="54"/>
      <c r="B364" s="63"/>
      <c r="C364" s="72"/>
      <c r="D364" s="45"/>
      <c r="E364" s="45"/>
      <c r="F364" s="56"/>
      <c r="G364" s="45"/>
      <c r="H364" s="45"/>
      <c r="I364" s="45"/>
      <c r="J364" s="45"/>
    </row>
    <row r="365" spans="1:10" s="57" customFormat="1" ht="12.75">
      <c r="A365" s="54"/>
      <c r="B365" s="63"/>
      <c r="C365" s="72"/>
      <c r="D365" s="45"/>
      <c r="E365" s="45"/>
      <c r="F365" s="56"/>
      <c r="G365" s="45"/>
      <c r="H365" s="45"/>
      <c r="I365" s="45"/>
      <c r="J365" s="45"/>
    </row>
    <row r="366" spans="1:10" s="57" customFormat="1" ht="12.75">
      <c r="A366" s="54"/>
      <c r="B366" s="63"/>
      <c r="C366" s="72"/>
      <c r="D366" s="45"/>
      <c r="E366" s="45"/>
      <c r="F366" s="56"/>
      <c r="G366" s="45"/>
      <c r="H366" s="45"/>
      <c r="I366" s="45"/>
      <c r="J366" s="45"/>
    </row>
    <row r="367" spans="1:10" s="57" customFormat="1" ht="12.75">
      <c r="A367" s="54"/>
      <c r="B367" s="63"/>
      <c r="C367" s="72"/>
      <c r="D367" s="45"/>
      <c r="E367" s="45"/>
      <c r="F367" s="56"/>
      <c r="G367" s="45"/>
      <c r="H367" s="45"/>
      <c r="I367" s="45"/>
      <c r="J367" s="45"/>
    </row>
    <row r="368" spans="1:10" s="57" customFormat="1" ht="12.75">
      <c r="A368" s="54"/>
      <c r="B368" s="63"/>
      <c r="C368" s="72"/>
      <c r="D368" s="45"/>
      <c r="E368" s="45"/>
      <c r="F368" s="56"/>
      <c r="G368" s="45"/>
      <c r="H368" s="45"/>
      <c r="I368" s="45"/>
      <c r="J368" s="45"/>
    </row>
    <row r="369" spans="1:10" s="57" customFormat="1" ht="12.75">
      <c r="A369" s="54"/>
      <c r="B369" s="63"/>
      <c r="C369" s="72"/>
      <c r="D369" s="45"/>
      <c r="E369" s="45"/>
      <c r="F369" s="56"/>
      <c r="G369" s="45"/>
      <c r="H369" s="45"/>
      <c r="I369" s="45"/>
      <c r="J369" s="45"/>
    </row>
    <row r="370" spans="1:10" s="57" customFormat="1" ht="12.75">
      <c r="A370" s="54"/>
      <c r="B370" s="63"/>
      <c r="C370" s="72"/>
      <c r="D370" s="45"/>
      <c r="E370" s="45"/>
      <c r="F370" s="56"/>
      <c r="G370" s="45"/>
      <c r="H370" s="45"/>
      <c r="I370" s="45"/>
      <c r="J370" s="45"/>
    </row>
    <row r="371" spans="1:10" s="57" customFormat="1" ht="12.75">
      <c r="A371" s="54"/>
      <c r="B371" s="63"/>
      <c r="C371" s="72"/>
      <c r="D371" s="45"/>
      <c r="E371" s="45"/>
      <c r="F371" s="56"/>
      <c r="G371" s="45"/>
      <c r="H371" s="45"/>
      <c r="I371" s="45"/>
      <c r="J371" s="45"/>
    </row>
    <row r="372" spans="1:10" s="57" customFormat="1" ht="12.75">
      <c r="A372" s="54"/>
      <c r="B372" s="63"/>
      <c r="C372" s="72"/>
      <c r="D372" s="45"/>
      <c r="E372" s="45"/>
      <c r="F372" s="56"/>
      <c r="G372" s="45"/>
      <c r="H372" s="45"/>
      <c r="I372" s="45"/>
      <c r="J372" s="45"/>
    </row>
    <row r="373" spans="1:10" s="57" customFormat="1" ht="12.75">
      <c r="A373" s="54"/>
      <c r="B373" s="63"/>
      <c r="C373" s="72"/>
      <c r="D373" s="45"/>
      <c r="E373" s="45"/>
      <c r="F373" s="56"/>
      <c r="G373" s="45"/>
      <c r="H373" s="45"/>
      <c r="I373" s="45"/>
      <c r="J373" s="45"/>
    </row>
    <row r="374" spans="1:10" s="57" customFormat="1" ht="12.75">
      <c r="A374" s="54"/>
      <c r="B374" s="73"/>
      <c r="C374" s="74"/>
      <c r="D374" s="45"/>
      <c r="E374" s="45"/>
      <c r="F374" s="56"/>
      <c r="G374" s="45"/>
      <c r="H374" s="45"/>
      <c r="I374" s="45"/>
      <c r="J374" s="45"/>
    </row>
    <row r="375" spans="1:10" s="57" customFormat="1" ht="12.75">
      <c r="A375" s="54"/>
      <c r="B375" s="63"/>
      <c r="C375" s="72"/>
      <c r="D375" s="45"/>
      <c r="E375" s="45"/>
      <c r="F375" s="56"/>
      <c r="G375" s="45"/>
      <c r="H375" s="45"/>
      <c r="I375" s="45"/>
      <c r="J375" s="45"/>
    </row>
    <row r="376" spans="1:10" s="57" customFormat="1" ht="12.75">
      <c r="A376" s="54"/>
      <c r="B376" s="73"/>
      <c r="C376" s="70"/>
      <c r="D376" s="45"/>
      <c r="E376" s="45"/>
      <c r="F376" s="56"/>
      <c r="G376" s="45"/>
      <c r="H376" s="45"/>
      <c r="I376" s="45"/>
      <c r="J376" s="45"/>
    </row>
    <row r="377" spans="1:10" s="57" customFormat="1" ht="12.75">
      <c r="A377" s="54"/>
      <c r="B377" s="63"/>
      <c r="C377" s="72"/>
      <c r="D377" s="45"/>
      <c r="E377" s="45"/>
      <c r="F377" s="56"/>
      <c r="G377" s="45"/>
      <c r="H377" s="45"/>
      <c r="I377" s="45"/>
      <c r="J377" s="45"/>
    </row>
    <row r="378" spans="1:10" s="57" customFormat="1" ht="12.75">
      <c r="A378" s="54"/>
      <c r="B378" s="63"/>
      <c r="C378" s="72"/>
      <c r="D378" s="45"/>
      <c r="E378" s="45"/>
      <c r="F378" s="56"/>
      <c r="G378" s="45"/>
      <c r="H378" s="45"/>
      <c r="I378" s="45"/>
      <c r="J378" s="45"/>
    </row>
    <row r="379" spans="1:10" s="57" customFormat="1" ht="12.75">
      <c r="A379" s="54"/>
      <c r="B379" s="63"/>
      <c r="C379" s="72"/>
      <c r="D379" s="45"/>
      <c r="E379" s="45"/>
      <c r="F379" s="56"/>
      <c r="G379" s="45"/>
      <c r="H379" s="45"/>
      <c r="I379" s="45"/>
      <c r="J379" s="45"/>
    </row>
    <row r="380" spans="1:10" s="57" customFormat="1" ht="12.75">
      <c r="A380" s="54"/>
      <c r="B380" s="73"/>
      <c r="C380" s="70"/>
      <c r="D380" s="45"/>
      <c r="E380" s="45"/>
      <c r="F380" s="56"/>
      <c r="G380" s="45"/>
      <c r="H380" s="45"/>
      <c r="I380" s="45"/>
      <c r="J380" s="45"/>
    </row>
    <row r="381" spans="1:10" s="57" customFormat="1" ht="12.75">
      <c r="A381" s="54"/>
      <c r="B381" s="63"/>
      <c r="C381" s="72"/>
      <c r="D381" s="45"/>
      <c r="E381" s="45"/>
      <c r="F381" s="56"/>
      <c r="G381" s="45"/>
      <c r="H381" s="45"/>
      <c r="I381" s="45"/>
      <c r="J381" s="45"/>
    </row>
    <row r="382" spans="1:10" s="57" customFormat="1" ht="12.75">
      <c r="A382" s="54"/>
      <c r="B382" s="73"/>
      <c r="C382" s="74"/>
      <c r="D382" s="45"/>
      <c r="E382" s="45"/>
      <c r="F382" s="56"/>
      <c r="G382" s="45"/>
      <c r="H382" s="45"/>
      <c r="I382" s="45"/>
      <c r="J382" s="45"/>
    </row>
    <row r="383" spans="1:10" s="57" customFormat="1" ht="12.75">
      <c r="A383" s="54"/>
      <c r="B383" s="63"/>
      <c r="C383" s="72"/>
      <c r="D383" s="45"/>
      <c r="E383" s="45"/>
      <c r="F383" s="56"/>
      <c r="G383" s="45"/>
      <c r="H383" s="45"/>
      <c r="I383" s="45"/>
      <c r="J383" s="45"/>
    </row>
    <row r="384" spans="1:10" s="57" customFormat="1" ht="12.75">
      <c r="A384" s="54"/>
      <c r="B384" s="63"/>
      <c r="C384" s="72"/>
      <c r="D384" s="45"/>
      <c r="E384" s="45"/>
      <c r="F384" s="56"/>
      <c r="G384" s="45"/>
      <c r="H384" s="45"/>
      <c r="I384" s="45"/>
      <c r="J384" s="45"/>
    </row>
    <row r="385" spans="1:10" s="57" customFormat="1" ht="12.75">
      <c r="A385" s="54"/>
      <c r="B385" s="63"/>
      <c r="C385" s="72"/>
      <c r="D385" s="45"/>
      <c r="E385" s="45"/>
      <c r="F385" s="56"/>
      <c r="G385" s="45"/>
      <c r="H385" s="45"/>
      <c r="I385" s="45"/>
      <c r="J385" s="45"/>
    </row>
    <row r="386" spans="1:10" s="57" customFormat="1" ht="12.75">
      <c r="A386" s="54"/>
      <c r="B386" s="73"/>
      <c r="C386" s="74"/>
      <c r="D386" s="45"/>
      <c r="E386" s="45"/>
      <c r="F386" s="56"/>
      <c r="G386" s="45"/>
      <c r="H386" s="45"/>
      <c r="I386" s="45"/>
      <c r="J386" s="45"/>
    </row>
    <row r="387" spans="1:10" s="57" customFormat="1" ht="12.75">
      <c r="A387" s="54"/>
      <c r="B387" s="63"/>
      <c r="C387" s="72"/>
      <c r="D387" s="45"/>
      <c r="E387" s="45"/>
      <c r="F387" s="56"/>
      <c r="G387" s="45"/>
      <c r="H387" s="45"/>
      <c r="I387" s="45"/>
      <c r="J387" s="45"/>
    </row>
    <row r="388" spans="1:10" s="57" customFormat="1" ht="12.75">
      <c r="A388" s="54"/>
      <c r="B388" s="63"/>
      <c r="C388" s="72"/>
      <c r="D388" s="45"/>
      <c r="E388" s="45"/>
      <c r="F388" s="45"/>
      <c r="G388" s="45"/>
      <c r="H388" s="45"/>
      <c r="I388" s="45"/>
      <c r="J388" s="45"/>
    </row>
    <row r="389" spans="1:10" s="57" customFormat="1" ht="14.25">
      <c r="A389" s="54"/>
      <c r="B389" s="75"/>
      <c r="C389" s="72"/>
      <c r="D389" s="45"/>
      <c r="E389" s="45"/>
      <c r="F389" s="45"/>
      <c r="G389" s="45"/>
      <c r="H389" s="45"/>
      <c r="I389" s="45"/>
      <c r="J389" s="45"/>
    </row>
    <row r="390" spans="1:10" s="57" customFormat="1" ht="12.75">
      <c r="A390" s="54"/>
      <c r="B390" s="61"/>
      <c r="C390" s="72"/>
      <c r="D390" s="45"/>
      <c r="E390" s="45"/>
      <c r="F390" s="45"/>
      <c r="G390" s="45"/>
      <c r="H390" s="45"/>
      <c r="I390" s="45"/>
      <c r="J390" s="45"/>
    </row>
    <row r="391" spans="1:10" s="57" customFormat="1" ht="12.75">
      <c r="A391" s="54"/>
      <c r="B391" s="73"/>
      <c r="C391" s="74"/>
      <c r="D391" s="45"/>
      <c r="E391" s="56"/>
      <c r="F391" s="45"/>
      <c r="G391" s="45"/>
      <c r="H391" s="45"/>
      <c r="I391" s="45"/>
      <c r="J391" s="45"/>
    </row>
    <row r="392" spans="1:10" s="57" customFormat="1" ht="12.75">
      <c r="A392" s="54"/>
      <c r="B392" s="61"/>
      <c r="C392" s="74"/>
      <c r="D392" s="45"/>
      <c r="E392" s="56"/>
      <c r="F392" s="45"/>
      <c r="G392" s="45"/>
      <c r="H392" s="45"/>
      <c r="I392" s="45"/>
      <c r="J392" s="45"/>
    </row>
    <row r="393" spans="1:10" s="57" customFormat="1" ht="12.75">
      <c r="A393" s="54"/>
      <c r="B393" s="63"/>
      <c r="C393" s="72"/>
      <c r="D393" s="45"/>
      <c r="E393" s="56"/>
      <c r="F393" s="45"/>
      <c r="G393" s="45"/>
      <c r="H393" s="45"/>
      <c r="I393" s="45"/>
      <c r="J393" s="45"/>
    </row>
    <row r="394" spans="1:10" s="57" customFormat="1" ht="12.75">
      <c r="A394" s="54"/>
      <c r="B394" s="63"/>
      <c r="C394" s="72"/>
      <c r="D394" s="45"/>
      <c r="E394" s="56"/>
      <c r="F394" s="45"/>
      <c r="G394" s="45"/>
      <c r="H394" s="45"/>
      <c r="I394" s="45"/>
      <c r="J394" s="45"/>
    </row>
    <row r="395" spans="1:10" s="57" customFormat="1" ht="12.75">
      <c r="A395" s="54"/>
      <c r="B395" s="63"/>
      <c r="C395" s="72"/>
      <c r="D395" s="45"/>
      <c r="E395" s="56"/>
      <c r="F395" s="45"/>
      <c r="G395" s="45"/>
      <c r="H395" s="45"/>
      <c r="I395" s="45"/>
      <c r="J395" s="45"/>
    </row>
    <row r="396" spans="1:10" s="57" customFormat="1" ht="12.75">
      <c r="A396" s="54"/>
      <c r="B396" s="63"/>
      <c r="C396" s="72"/>
      <c r="D396" s="45"/>
      <c r="E396" s="56"/>
      <c r="F396" s="45"/>
      <c r="G396" s="45"/>
      <c r="H396" s="45"/>
      <c r="I396" s="45"/>
      <c r="J396" s="45"/>
    </row>
    <row r="397" spans="1:10" s="57" customFormat="1" ht="12.75">
      <c r="A397" s="54"/>
      <c r="B397" s="63"/>
      <c r="C397" s="72"/>
      <c r="D397" s="45"/>
      <c r="E397" s="56"/>
      <c r="F397" s="45"/>
      <c r="G397" s="45"/>
      <c r="H397" s="45"/>
      <c r="I397" s="45"/>
      <c r="J397" s="45"/>
    </row>
    <row r="398" spans="1:10" s="57" customFormat="1" ht="12.75">
      <c r="A398" s="54"/>
      <c r="B398" s="63"/>
      <c r="C398" s="72"/>
      <c r="D398" s="45"/>
      <c r="E398" s="56"/>
      <c r="F398" s="45"/>
      <c r="G398" s="45"/>
      <c r="H398" s="45"/>
      <c r="I398" s="45"/>
      <c r="J398" s="45"/>
    </row>
    <row r="399" spans="1:10" s="57" customFormat="1" ht="12.75">
      <c r="A399" s="54"/>
      <c r="B399" s="63"/>
      <c r="C399" s="72"/>
      <c r="D399" s="45"/>
      <c r="E399" s="56"/>
      <c r="F399" s="45"/>
      <c r="G399" s="45"/>
      <c r="H399" s="45"/>
      <c r="I399" s="45"/>
      <c r="J399" s="45"/>
    </row>
    <row r="400" spans="1:10" s="57" customFormat="1" ht="12.75">
      <c r="A400" s="54"/>
      <c r="B400" s="63"/>
      <c r="C400" s="72"/>
      <c r="D400" s="45"/>
      <c r="E400" s="56"/>
      <c r="F400" s="45"/>
      <c r="G400" s="45"/>
      <c r="H400" s="45"/>
      <c r="I400" s="45"/>
      <c r="J400" s="45"/>
    </row>
    <row r="401" spans="1:10" s="57" customFormat="1" ht="12.75">
      <c r="A401" s="54"/>
      <c r="B401" s="63"/>
      <c r="C401" s="72"/>
      <c r="D401" s="45"/>
      <c r="E401" s="56"/>
      <c r="F401" s="45"/>
      <c r="G401" s="45"/>
      <c r="H401" s="45"/>
      <c r="I401" s="45"/>
      <c r="J401" s="45"/>
    </row>
    <row r="402" spans="1:10" s="57" customFormat="1" ht="12.75">
      <c r="A402" s="54"/>
      <c r="B402" s="63"/>
      <c r="C402" s="72"/>
      <c r="D402" s="45"/>
      <c r="E402" s="56"/>
      <c r="F402" s="45"/>
      <c r="G402" s="45"/>
      <c r="H402" s="45"/>
      <c r="I402" s="45"/>
      <c r="J402" s="45"/>
    </row>
    <row r="403" spans="1:10" s="57" customFormat="1" ht="12.75">
      <c r="A403" s="54"/>
      <c r="B403" s="63"/>
      <c r="C403" s="72"/>
      <c r="D403" s="45"/>
      <c r="E403" s="56"/>
      <c r="F403" s="45"/>
      <c r="G403" s="45"/>
      <c r="H403" s="45"/>
      <c r="I403" s="45"/>
      <c r="J403" s="45"/>
    </row>
    <row r="404" spans="1:10" s="57" customFormat="1" ht="12.75">
      <c r="A404" s="54"/>
      <c r="B404" s="63"/>
      <c r="C404" s="72"/>
      <c r="D404" s="45"/>
      <c r="E404" s="56"/>
      <c r="F404" s="45"/>
      <c r="G404" s="45"/>
      <c r="H404" s="45"/>
      <c r="I404" s="45"/>
      <c r="J404" s="45"/>
    </row>
    <row r="405" spans="1:10" s="57" customFormat="1" ht="12.75">
      <c r="A405" s="54"/>
      <c r="B405" s="63"/>
      <c r="C405" s="72"/>
      <c r="D405" s="45"/>
      <c r="E405" s="56"/>
      <c r="F405" s="45"/>
      <c r="G405" s="45"/>
      <c r="H405" s="45"/>
      <c r="I405" s="45"/>
      <c r="J405" s="45"/>
    </row>
    <row r="406" spans="1:10" s="57" customFormat="1" ht="12.75">
      <c r="A406" s="54"/>
      <c r="B406" s="63"/>
      <c r="C406" s="72"/>
      <c r="D406" s="45"/>
      <c r="E406" s="56"/>
      <c r="F406" s="45"/>
      <c r="G406" s="45"/>
      <c r="H406" s="45"/>
      <c r="I406" s="45"/>
      <c r="J406" s="45"/>
    </row>
    <row r="407" spans="1:10" s="57" customFormat="1" ht="12.75">
      <c r="A407" s="54"/>
      <c r="B407" s="63"/>
      <c r="C407" s="72"/>
      <c r="D407" s="45"/>
      <c r="E407" s="56"/>
      <c r="F407" s="45"/>
      <c r="G407" s="45"/>
      <c r="H407" s="45"/>
      <c r="I407" s="45"/>
      <c r="J407" s="45"/>
    </row>
    <row r="408" spans="1:10" s="57" customFormat="1" ht="12.75">
      <c r="A408" s="54"/>
      <c r="B408" s="63"/>
      <c r="C408" s="72"/>
      <c r="D408" s="45"/>
      <c r="E408" s="56"/>
      <c r="F408" s="45"/>
      <c r="G408" s="45"/>
      <c r="H408" s="45"/>
      <c r="I408" s="45"/>
      <c r="J408" s="45"/>
    </row>
    <row r="409" spans="1:10" s="57" customFormat="1" ht="12.75">
      <c r="A409" s="54"/>
      <c r="B409" s="61"/>
      <c r="C409" s="72"/>
      <c r="D409" s="45"/>
      <c r="E409" s="56"/>
      <c r="F409" s="45"/>
      <c r="G409" s="45"/>
      <c r="H409" s="45"/>
      <c r="I409" s="45"/>
      <c r="J409" s="45"/>
    </row>
    <row r="410" spans="1:10" s="57" customFormat="1" ht="12.75">
      <c r="A410" s="54"/>
      <c r="B410" s="63"/>
      <c r="C410" s="72"/>
      <c r="D410" s="45"/>
      <c r="E410" s="56"/>
      <c r="F410" s="45"/>
      <c r="G410" s="45"/>
      <c r="H410" s="45"/>
      <c r="I410" s="45"/>
      <c r="J410" s="45"/>
    </row>
    <row r="411" spans="1:10" s="57" customFormat="1" ht="12.75">
      <c r="A411" s="54"/>
      <c r="B411" s="63"/>
      <c r="C411" s="72"/>
      <c r="D411" s="45"/>
      <c r="E411" s="56"/>
      <c r="F411" s="45"/>
      <c r="G411" s="45"/>
      <c r="H411" s="45"/>
      <c r="I411" s="45"/>
      <c r="J411" s="45"/>
    </row>
    <row r="412" spans="1:10" s="57" customFormat="1" ht="12.75">
      <c r="A412" s="54"/>
      <c r="B412" s="63"/>
      <c r="C412" s="72"/>
      <c r="D412" s="45"/>
      <c r="E412" s="56"/>
      <c r="F412" s="45"/>
      <c r="G412" s="45"/>
      <c r="H412" s="45"/>
      <c r="I412" s="45"/>
      <c r="J412" s="45"/>
    </row>
    <row r="413" spans="1:10" s="57" customFormat="1" ht="12.75">
      <c r="A413" s="54"/>
      <c r="B413" s="63"/>
      <c r="C413" s="72"/>
      <c r="D413" s="45"/>
      <c r="E413" s="56"/>
      <c r="F413" s="45"/>
      <c r="G413" s="45"/>
      <c r="H413" s="45"/>
      <c r="I413" s="45"/>
      <c r="J413" s="45"/>
    </row>
    <row r="414" spans="1:10" s="57" customFormat="1" ht="12.75">
      <c r="A414" s="54"/>
      <c r="B414" s="63"/>
      <c r="C414" s="72"/>
      <c r="D414" s="45"/>
      <c r="E414" s="56"/>
      <c r="F414" s="45"/>
      <c r="G414" s="45"/>
      <c r="H414" s="45"/>
      <c r="I414" s="45"/>
      <c r="J414" s="45"/>
    </row>
    <row r="415" spans="1:10" s="57" customFormat="1" ht="12.75">
      <c r="A415" s="54"/>
      <c r="B415" s="63"/>
      <c r="C415" s="72"/>
      <c r="D415" s="45"/>
      <c r="E415" s="56"/>
      <c r="F415" s="45"/>
      <c r="G415" s="45"/>
      <c r="H415" s="45"/>
      <c r="I415" s="45"/>
      <c r="J415" s="45"/>
    </row>
    <row r="416" spans="1:10" s="57" customFormat="1" ht="12.75">
      <c r="A416" s="54"/>
      <c r="B416" s="63"/>
      <c r="C416" s="72"/>
      <c r="D416" s="45"/>
      <c r="E416" s="56"/>
      <c r="F416" s="45"/>
      <c r="G416" s="45"/>
      <c r="H416" s="45"/>
      <c r="I416" s="45"/>
      <c r="J416" s="45"/>
    </row>
    <row r="417" spans="1:10" s="57" customFormat="1" ht="12.75">
      <c r="A417" s="54"/>
      <c r="B417" s="63"/>
      <c r="C417" s="72"/>
      <c r="D417" s="45"/>
      <c r="E417" s="56"/>
      <c r="F417" s="45"/>
      <c r="G417" s="45"/>
      <c r="H417" s="45"/>
      <c r="I417" s="45"/>
      <c r="J417" s="45"/>
    </row>
    <row r="418" spans="1:10" s="57" customFormat="1" ht="12.75">
      <c r="A418" s="54"/>
      <c r="B418" s="63"/>
      <c r="C418" s="72"/>
      <c r="D418" s="45"/>
      <c r="E418" s="56"/>
      <c r="F418" s="45"/>
      <c r="G418" s="45"/>
      <c r="H418" s="45"/>
      <c r="I418" s="45"/>
      <c r="J418" s="45"/>
    </row>
    <row r="419" spans="1:10" s="57" customFormat="1" ht="12.75">
      <c r="A419" s="54"/>
      <c r="B419" s="63"/>
      <c r="C419" s="72"/>
      <c r="D419" s="45"/>
      <c r="E419" s="56"/>
      <c r="F419" s="45"/>
      <c r="G419" s="45"/>
      <c r="H419" s="45"/>
      <c r="I419" s="45"/>
      <c r="J419" s="45"/>
    </row>
    <row r="420" spans="1:10" s="57" customFormat="1" ht="12.75">
      <c r="A420" s="54"/>
      <c r="B420" s="63"/>
      <c r="C420" s="72"/>
      <c r="D420" s="45"/>
      <c r="E420" s="56"/>
      <c r="F420" s="45"/>
      <c r="G420" s="45"/>
      <c r="H420" s="45"/>
      <c r="I420" s="45"/>
      <c r="J420" s="45"/>
    </row>
    <row r="421" spans="1:10" s="57" customFormat="1" ht="12.75">
      <c r="A421" s="54"/>
      <c r="B421" s="63"/>
      <c r="C421" s="72"/>
      <c r="D421" s="45"/>
      <c r="E421" s="56"/>
      <c r="F421" s="45"/>
      <c r="G421" s="45"/>
      <c r="H421" s="45"/>
      <c r="I421" s="45"/>
      <c r="J421" s="45"/>
    </row>
    <row r="422" spans="1:10" s="57" customFormat="1" ht="12.75">
      <c r="A422" s="54"/>
      <c r="B422" s="63"/>
      <c r="C422" s="72"/>
      <c r="D422" s="45"/>
      <c r="E422" s="56"/>
      <c r="F422" s="45"/>
      <c r="G422" s="45"/>
      <c r="H422" s="45"/>
      <c r="I422" s="45"/>
      <c r="J422" s="45"/>
    </row>
    <row r="423" spans="1:10" s="57" customFormat="1" ht="12.75">
      <c r="A423" s="54"/>
      <c r="B423" s="63"/>
      <c r="C423" s="72"/>
      <c r="D423" s="45"/>
      <c r="E423" s="56"/>
      <c r="F423" s="45"/>
      <c r="G423" s="45"/>
      <c r="H423" s="45"/>
      <c r="I423" s="45"/>
      <c r="J423" s="45"/>
    </row>
    <row r="424" spans="1:10" s="57" customFormat="1" ht="12.75">
      <c r="A424" s="54"/>
      <c r="B424" s="63"/>
      <c r="C424" s="72"/>
      <c r="D424" s="45"/>
      <c r="E424" s="56"/>
      <c r="F424" s="45"/>
      <c r="G424" s="45"/>
      <c r="H424" s="45"/>
      <c r="I424" s="45"/>
      <c r="J424" s="45"/>
    </row>
    <row r="425" spans="1:10" s="57" customFormat="1" ht="12.75">
      <c r="A425" s="54"/>
      <c r="B425" s="63"/>
      <c r="C425" s="72"/>
      <c r="D425" s="45"/>
      <c r="E425" s="56"/>
      <c r="F425" s="45"/>
      <c r="G425" s="45"/>
      <c r="H425" s="45"/>
      <c r="I425" s="45"/>
      <c r="J425" s="45"/>
    </row>
    <row r="426" spans="1:10" s="57" customFormat="1" ht="12.75">
      <c r="A426" s="54"/>
      <c r="B426" s="63"/>
      <c r="C426" s="72"/>
      <c r="D426" s="45"/>
      <c r="E426" s="56"/>
      <c r="F426" s="45"/>
      <c r="G426" s="45"/>
      <c r="H426" s="45"/>
      <c r="I426" s="45"/>
      <c r="J426" s="45"/>
    </row>
    <row r="427" spans="1:10" s="57" customFormat="1" ht="12.75">
      <c r="A427" s="54"/>
      <c r="B427" s="63"/>
      <c r="C427" s="72"/>
      <c r="D427" s="45"/>
      <c r="E427" s="56"/>
      <c r="F427" s="45"/>
      <c r="G427" s="45"/>
      <c r="H427" s="45"/>
      <c r="I427" s="45"/>
      <c r="J427" s="45"/>
    </row>
    <row r="428" spans="1:10" s="57" customFormat="1" ht="12.75">
      <c r="A428" s="54"/>
      <c r="B428" s="63"/>
      <c r="C428" s="72"/>
      <c r="D428" s="45"/>
      <c r="E428" s="56"/>
      <c r="F428" s="45"/>
      <c r="G428" s="45"/>
      <c r="H428" s="45"/>
      <c r="I428" s="45"/>
      <c r="J428" s="45"/>
    </row>
    <row r="429" spans="1:10" s="57" customFormat="1" ht="12.75">
      <c r="A429" s="54"/>
      <c r="B429" s="63"/>
      <c r="C429" s="72"/>
      <c r="D429" s="45"/>
      <c r="E429" s="56"/>
      <c r="F429" s="45"/>
      <c r="G429" s="45"/>
      <c r="H429" s="45"/>
      <c r="I429" s="45"/>
      <c r="J429" s="45"/>
    </row>
    <row r="430" spans="1:10" s="57" customFormat="1" ht="12.75">
      <c r="A430" s="54"/>
      <c r="B430" s="63"/>
      <c r="C430" s="72"/>
      <c r="D430" s="45"/>
      <c r="E430" s="56"/>
      <c r="F430" s="45"/>
      <c r="G430" s="45"/>
      <c r="H430" s="45"/>
      <c r="I430" s="45"/>
      <c r="J430" s="45"/>
    </row>
    <row r="431" spans="1:10" s="57" customFormat="1" ht="12.75">
      <c r="A431" s="54"/>
      <c r="B431" s="63"/>
      <c r="C431" s="72"/>
      <c r="D431" s="45"/>
      <c r="E431" s="56"/>
      <c r="F431" s="45"/>
      <c r="G431" s="45"/>
      <c r="H431" s="45"/>
      <c r="I431" s="45"/>
      <c r="J431" s="45"/>
    </row>
    <row r="432" spans="1:10" s="57" customFormat="1" ht="12.75">
      <c r="A432" s="54"/>
      <c r="B432" s="63"/>
      <c r="C432" s="72"/>
      <c r="D432" s="45"/>
      <c r="E432" s="56"/>
      <c r="F432" s="45"/>
      <c r="G432" s="45"/>
      <c r="H432" s="45"/>
      <c r="I432" s="45"/>
      <c r="J432" s="45"/>
    </row>
    <row r="433" spans="1:10" s="57" customFormat="1" ht="12.75">
      <c r="A433" s="54"/>
      <c r="B433" s="63"/>
      <c r="C433" s="72"/>
      <c r="D433" s="45"/>
      <c r="E433" s="56"/>
      <c r="F433" s="45"/>
      <c r="G433" s="45"/>
      <c r="H433" s="45"/>
      <c r="I433" s="45"/>
      <c r="J433" s="45"/>
    </row>
    <row r="434" spans="1:10" s="57" customFormat="1" ht="12.75">
      <c r="A434" s="54"/>
      <c r="B434" s="63"/>
      <c r="C434" s="72"/>
      <c r="D434" s="45"/>
      <c r="E434" s="56"/>
      <c r="F434" s="45"/>
      <c r="G434" s="118"/>
      <c r="H434" s="118"/>
      <c r="I434" s="118"/>
      <c r="J434" s="118"/>
    </row>
    <row r="435" spans="1:10" s="57" customFormat="1" ht="12.75">
      <c r="A435" s="54"/>
      <c r="B435" s="63"/>
      <c r="C435" s="72"/>
      <c r="D435" s="45"/>
      <c r="E435" s="56"/>
      <c r="F435" s="45"/>
      <c r="G435" s="50"/>
      <c r="H435" s="50"/>
      <c r="I435" s="50"/>
      <c r="J435" s="50"/>
    </row>
    <row r="436" spans="1:10" s="57" customFormat="1" ht="12.75">
      <c r="A436" s="54"/>
      <c r="B436" s="76"/>
      <c r="C436" s="72"/>
      <c r="D436" s="45"/>
      <c r="E436" s="56"/>
      <c r="F436" s="45"/>
      <c r="G436" s="50"/>
      <c r="H436" s="50"/>
      <c r="I436" s="50"/>
      <c r="J436" s="50"/>
    </row>
    <row r="437" spans="1:10" s="57" customFormat="1" ht="12.75">
      <c r="A437" s="54"/>
      <c r="B437" s="63"/>
      <c r="C437" s="72"/>
      <c r="D437" s="45"/>
      <c r="E437" s="56"/>
      <c r="F437" s="45"/>
      <c r="G437" s="50"/>
      <c r="H437" s="50"/>
      <c r="I437" s="50"/>
      <c r="J437" s="50"/>
    </row>
    <row r="438" spans="1:10" s="57" customFormat="1" ht="12.75">
      <c r="A438" s="54"/>
      <c r="B438" s="63"/>
      <c r="C438" s="72"/>
      <c r="D438" s="45"/>
      <c r="E438" s="56"/>
      <c r="F438" s="45"/>
      <c r="G438" s="50"/>
      <c r="H438" s="50"/>
      <c r="I438" s="50"/>
      <c r="J438" s="50"/>
    </row>
    <row r="439" spans="1:10" s="57" customFormat="1" ht="12.75">
      <c r="A439" s="54"/>
      <c r="B439" s="63"/>
      <c r="C439" s="72"/>
      <c r="D439" s="45"/>
      <c r="E439" s="56"/>
      <c r="F439" s="45"/>
      <c r="G439" s="50"/>
      <c r="H439" s="50"/>
      <c r="I439" s="50"/>
      <c r="J439" s="50"/>
    </row>
    <row r="440" spans="1:10" s="57" customFormat="1" ht="12.75">
      <c r="A440" s="54"/>
      <c r="B440" s="63"/>
      <c r="C440" s="72"/>
      <c r="D440" s="45"/>
      <c r="E440" s="56"/>
      <c r="F440" s="45"/>
      <c r="G440" s="50"/>
      <c r="H440" s="50"/>
      <c r="I440" s="50"/>
      <c r="J440" s="50"/>
    </row>
    <row r="441" spans="1:10" s="57" customFormat="1" ht="12.75">
      <c r="A441" s="54"/>
      <c r="B441" s="63"/>
      <c r="C441" s="72"/>
      <c r="D441" s="45"/>
      <c r="E441" s="56"/>
      <c r="F441" s="45"/>
      <c r="G441" s="50"/>
      <c r="H441" s="50"/>
      <c r="I441" s="50"/>
      <c r="J441" s="50"/>
    </row>
    <row r="442" spans="1:10" s="57" customFormat="1" ht="12.75">
      <c r="A442" s="54"/>
      <c r="B442" s="63"/>
      <c r="C442" s="72"/>
      <c r="D442" s="45"/>
      <c r="E442" s="56"/>
      <c r="F442" s="45"/>
      <c r="G442" s="50"/>
      <c r="H442" s="50"/>
      <c r="I442" s="50"/>
      <c r="J442" s="50"/>
    </row>
    <row r="443" spans="1:10" s="57" customFormat="1" ht="12.75">
      <c r="A443" s="54"/>
      <c r="B443" s="63"/>
      <c r="C443" s="72"/>
      <c r="D443" s="45"/>
      <c r="E443" s="56"/>
      <c r="F443" s="45"/>
      <c r="G443" s="50"/>
      <c r="H443" s="50"/>
      <c r="I443" s="50"/>
      <c r="J443" s="50"/>
    </row>
    <row r="444" spans="1:10" s="57" customFormat="1" ht="12.75">
      <c r="A444" s="54"/>
      <c r="B444" s="63"/>
      <c r="C444" s="72"/>
      <c r="D444" s="45"/>
      <c r="E444" s="56"/>
      <c r="F444" s="45"/>
      <c r="G444" s="50"/>
      <c r="H444" s="50"/>
      <c r="I444" s="50"/>
      <c r="J444" s="50"/>
    </row>
    <row r="445" spans="1:10" s="57" customFormat="1" ht="12.75">
      <c r="A445" s="54"/>
      <c r="B445" s="63"/>
      <c r="C445" s="72"/>
      <c r="D445" s="45"/>
      <c r="E445" s="56"/>
      <c r="F445" s="45"/>
      <c r="G445" s="50"/>
      <c r="H445" s="50"/>
      <c r="I445" s="50"/>
      <c r="J445" s="50"/>
    </row>
    <row r="446" spans="1:10" s="57" customFormat="1" ht="12.75">
      <c r="A446" s="54"/>
      <c r="B446" s="63"/>
      <c r="C446" s="72"/>
      <c r="D446" s="45"/>
      <c r="E446" s="56"/>
      <c r="F446" s="45"/>
      <c r="G446" s="50"/>
      <c r="H446" s="50"/>
      <c r="I446" s="50"/>
      <c r="J446" s="50"/>
    </row>
    <row r="447" spans="1:10" s="57" customFormat="1" ht="12.75">
      <c r="A447" s="54"/>
      <c r="B447" s="63"/>
      <c r="C447" s="72"/>
      <c r="D447" s="45"/>
      <c r="E447" s="56"/>
      <c r="F447" s="45"/>
      <c r="G447" s="50"/>
      <c r="H447" s="50"/>
      <c r="I447" s="50"/>
      <c r="J447" s="50"/>
    </row>
    <row r="448" spans="1:10" s="57" customFormat="1" ht="12.75">
      <c r="A448" s="54"/>
      <c r="B448" s="63"/>
      <c r="C448" s="72"/>
      <c r="D448" s="45"/>
      <c r="E448" s="56"/>
      <c r="F448" s="45"/>
      <c r="G448" s="50"/>
      <c r="H448" s="50"/>
      <c r="I448" s="50"/>
      <c r="J448" s="50"/>
    </row>
    <row r="449" spans="1:10" s="57" customFormat="1" ht="12.75">
      <c r="A449" s="54"/>
      <c r="B449" s="63"/>
      <c r="C449" s="72"/>
      <c r="D449" s="45"/>
      <c r="E449" s="56"/>
      <c r="F449" s="45"/>
      <c r="G449" s="50"/>
      <c r="H449" s="50"/>
      <c r="I449" s="50"/>
      <c r="J449" s="50"/>
    </row>
    <row r="450" spans="1:10" s="57" customFormat="1" ht="12.75">
      <c r="A450" s="54"/>
      <c r="B450" s="63"/>
      <c r="C450" s="72"/>
      <c r="D450" s="45"/>
      <c r="E450" s="56"/>
      <c r="F450" s="45"/>
      <c r="G450" s="50"/>
      <c r="H450" s="50"/>
      <c r="I450" s="50"/>
      <c r="J450" s="50"/>
    </row>
    <row r="451" spans="1:10" s="57" customFormat="1" ht="12.75">
      <c r="A451" s="54"/>
      <c r="B451" s="63"/>
      <c r="C451" s="72"/>
      <c r="D451" s="45"/>
      <c r="E451" s="56"/>
      <c r="F451" s="45"/>
      <c r="G451" s="50"/>
      <c r="H451" s="50"/>
      <c r="I451" s="50"/>
      <c r="J451" s="50"/>
    </row>
    <row r="452" spans="1:10" s="57" customFormat="1" ht="12.75">
      <c r="A452" s="54"/>
      <c r="B452" s="63"/>
      <c r="C452" s="72"/>
      <c r="D452" s="45"/>
      <c r="E452" s="56"/>
      <c r="F452" s="45"/>
      <c r="G452" s="50"/>
      <c r="H452" s="50"/>
      <c r="I452" s="50"/>
      <c r="J452" s="50"/>
    </row>
    <row r="453" spans="1:10" s="57" customFormat="1" ht="12.75">
      <c r="A453" s="54"/>
      <c r="B453" s="63"/>
      <c r="C453" s="72"/>
      <c r="D453" s="45"/>
      <c r="E453" s="56"/>
      <c r="F453" s="45"/>
      <c r="G453" s="50"/>
      <c r="H453" s="50"/>
      <c r="I453" s="50"/>
      <c r="J453" s="50"/>
    </row>
    <row r="454" spans="1:10" s="57" customFormat="1" ht="12.75">
      <c r="A454" s="54"/>
      <c r="B454" s="63"/>
      <c r="C454" s="72"/>
      <c r="D454" s="45"/>
      <c r="E454" s="56"/>
      <c r="F454" s="45"/>
      <c r="G454" s="50"/>
      <c r="H454" s="50"/>
      <c r="I454" s="50"/>
      <c r="J454" s="50"/>
    </row>
    <row r="455" spans="1:10" s="57" customFormat="1" ht="12.75">
      <c r="A455" s="54"/>
      <c r="B455" s="63"/>
      <c r="C455" s="72"/>
      <c r="D455" s="45"/>
      <c r="E455" s="56"/>
      <c r="F455" s="45"/>
      <c r="G455" s="50"/>
      <c r="H455" s="50"/>
      <c r="I455" s="50"/>
      <c r="J455" s="50"/>
    </row>
    <row r="456" spans="1:10" s="57" customFormat="1" ht="12.75">
      <c r="A456" s="54"/>
      <c r="B456" s="63"/>
      <c r="C456" s="72"/>
      <c r="D456" s="45"/>
      <c r="E456" s="56"/>
      <c r="F456" s="45"/>
      <c r="G456" s="50"/>
      <c r="H456" s="50"/>
      <c r="I456" s="50"/>
      <c r="J456" s="50"/>
    </row>
    <row r="457" spans="1:10" s="57" customFormat="1" ht="12.75">
      <c r="A457" s="54"/>
      <c r="B457" s="63"/>
      <c r="C457" s="72"/>
      <c r="D457" s="45"/>
      <c r="E457" s="56"/>
      <c r="F457" s="45"/>
      <c r="G457" s="50"/>
      <c r="H457" s="50"/>
      <c r="I457" s="50"/>
      <c r="J457" s="50"/>
    </row>
    <row r="458" spans="1:10" s="57" customFormat="1" ht="12.75">
      <c r="A458" s="54"/>
      <c r="B458" s="63"/>
      <c r="C458" s="72"/>
      <c r="D458" s="45"/>
      <c r="E458" s="56"/>
      <c r="F458" s="45"/>
      <c r="G458" s="50"/>
      <c r="H458" s="50"/>
      <c r="I458" s="50"/>
      <c r="J458" s="50"/>
    </row>
    <row r="459" spans="1:10" s="57" customFormat="1" ht="12.75">
      <c r="A459" s="54"/>
      <c r="B459" s="63"/>
      <c r="C459" s="72"/>
      <c r="D459" s="45"/>
      <c r="E459" s="56"/>
      <c r="F459" s="45"/>
      <c r="G459" s="50"/>
      <c r="H459" s="50"/>
      <c r="I459" s="50"/>
      <c r="J459" s="50"/>
    </row>
    <row r="460" spans="1:10" s="57" customFormat="1" ht="12.75">
      <c r="A460" s="54"/>
      <c r="B460" s="63"/>
      <c r="C460" s="72"/>
      <c r="D460" s="45"/>
      <c r="E460" s="56"/>
      <c r="F460" s="45"/>
      <c r="G460" s="50"/>
      <c r="H460" s="50"/>
      <c r="I460" s="50"/>
      <c r="J460" s="50"/>
    </row>
    <row r="461" spans="1:10" s="57" customFormat="1" ht="12.75">
      <c r="A461" s="54"/>
      <c r="B461" s="63"/>
      <c r="C461" s="72"/>
      <c r="D461" s="45"/>
      <c r="E461" s="56"/>
      <c r="F461" s="45"/>
      <c r="G461" s="50"/>
      <c r="H461" s="50"/>
      <c r="I461" s="50"/>
      <c r="J461" s="50"/>
    </row>
    <row r="462" spans="1:10" s="57" customFormat="1" ht="12.75">
      <c r="A462" s="54"/>
      <c r="B462" s="63"/>
      <c r="C462" s="72"/>
      <c r="D462" s="45"/>
      <c r="E462" s="56"/>
      <c r="F462" s="45"/>
      <c r="G462" s="50"/>
      <c r="H462" s="50"/>
      <c r="I462" s="50"/>
      <c r="J462" s="50"/>
    </row>
    <row r="463" spans="1:10" s="57" customFormat="1" ht="12.75">
      <c r="A463" s="54"/>
      <c r="B463" s="77"/>
      <c r="C463" s="70"/>
      <c r="D463" s="45"/>
      <c r="E463" s="56"/>
      <c r="F463" s="45"/>
      <c r="G463" s="50"/>
      <c r="H463" s="50"/>
      <c r="I463" s="50"/>
      <c r="J463" s="50"/>
    </row>
    <row r="464" spans="1:10" s="57" customFormat="1" ht="12.75">
      <c r="A464" s="54"/>
      <c r="B464" s="61"/>
      <c r="C464" s="72"/>
      <c r="D464" s="45"/>
      <c r="E464" s="56"/>
      <c r="F464" s="45"/>
      <c r="G464" s="50"/>
      <c r="H464" s="50"/>
      <c r="I464" s="50"/>
      <c r="J464" s="50"/>
    </row>
    <row r="465" spans="1:10" s="57" customFormat="1" ht="12.75">
      <c r="A465" s="54"/>
      <c r="B465" s="63"/>
      <c r="C465" s="72"/>
      <c r="D465" s="45"/>
      <c r="E465" s="56"/>
      <c r="F465" s="45"/>
      <c r="G465" s="50"/>
      <c r="H465" s="50"/>
      <c r="I465" s="50"/>
      <c r="J465" s="50"/>
    </row>
    <row r="466" spans="1:10" s="57" customFormat="1" ht="12.75">
      <c r="A466" s="54"/>
      <c r="B466" s="63"/>
      <c r="C466" s="72"/>
      <c r="D466" s="45"/>
      <c r="E466" s="56"/>
      <c r="F466" s="45"/>
      <c r="G466" s="50"/>
      <c r="H466" s="50"/>
      <c r="I466" s="50"/>
      <c r="J466" s="50"/>
    </row>
    <row r="467" spans="1:10" s="57" customFormat="1" ht="12.75">
      <c r="A467" s="54"/>
      <c r="B467" s="63"/>
      <c r="C467" s="72"/>
      <c r="D467" s="45"/>
      <c r="E467" s="56"/>
      <c r="F467" s="45"/>
      <c r="G467" s="50"/>
      <c r="H467" s="50"/>
      <c r="I467" s="50"/>
      <c r="J467" s="50"/>
    </row>
    <row r="468" spans="1:10" s="57" customFormat="1" ht="12.75">
      <c r="A468" s="54"/>
      <c r="B468" s="63"/>
      <c r="C468" s="72"/>
      <c r="D468" s="45"/>
      <c r="E468" s="56"/>
      <c r="F468" s="45"/>
      <c r="G468" s="50"/>
      <c r="H468" s="50"/>
      <c r="I468" s="50"/>
      <c r="J468" s="50"/>
    </row>
    <row r="469" spans="1:10" s="57" customFormat="1" ht="12.75">
      <c r="A469" s="54"/>
      <c r="B469" s="63"/>
      <c r="C469" s="72"/>
      <c r="D469" s="45"/>
      <c r="E469" s="56"/>
      <c r="F469" s="45"/>
      <c r="G469" s="50"/>
      <c r="H469" s="50"/>
      <c r="I469" s="50"/>
      <c r="J469" s="50"/>
    </row>
    <row r="470" spans="1:10" s="57" customFormat="1" ht="12.75">
      <c r="A470" s="54"/>
      <c r="B470" s="63"/>
      <c r="C470" s="72"/>
      <c r="D470" s="45"/>
      <c r="E470" s="56"/>
      <c r="F470" s="45"/>
      <c r="G470" s="50"/>
      <c r="H470" s="50"/>
      <c r="I470" s="50"/>
      <c r="J470" s="50"/>
    </row>
    <row r="471" spans="1:10" s="57" customFormat="1" ht="12.75">
      <c r="A471" s="54"/>
      <c r="B471" s="63"/>
      <c r="C471" s="72"/>
      <c r="D471" s="45"/>
      <c r="E471" s="56"/>
      <c r="F471" s="45"/>
      <c r="G471" s="50"/>
      <c r="H471" s="50"/>
      <c r="I471" s="50"/>
      <c r="J471" s="50"/>
    </row>
    <row r="472" spans="1:10" s="57" customFormat="1" ht="12.75">
      <c r="A472" s="54"/>
      <c r="B472" s="63"/>
      <c r="C472" s="72"/>
      <c r="D472" s="45"/>
      <c r="E472" s="56"/>
      <c r="F472" s="45"/>
      <c r="G472" s="50"/>
      <c r="H472" s="50"/>
      <c r="I472" s="50"/>
      <c r="J472" s="50"/>
    </row>
    <row r="473" spans="1:10" s="57" customFormat="1" ht="12.75">
      <c r="A473" s="54"/>
      <c r="B473" s="63"/>
      <c r="C473" s="72"/>
      <c r="D473" s="45"/>
      <c r="E473" s="56"/>
      <c r="F473" s="45"/>
      <c r="G473" s="50"/>
      <c r="H473" s="50"/>
      <c r="I473" s="50"/>
      <c r="J473" s="50"/>
    </row>
    <row r="474" spans="1:10" s="57" customFormat="1" ht="12.75">
      <c r="A474" s="54"/>
      <c r="B474" s="63"/>
      <c r="C474" s="72"/>
      <c r="D474" s="45"/>
      <c r="E474" s="56"/>
      <c r="F474" s="45"/>
      <c r="G474" s="50"/>
      <c r="H474" s="50"/>
      <c r="I474" s="50"/>
      <c r="J474" s="50"/>
    </row>
    <row r="475" spans="1:10" s="57" customFormat="1" ht="12.75">
      <c r="A475" s="54"/>
      <c r="B475" s="63"/>
      <c r="C475" s="72"/>
      <c r="D475" s="45"/>
      <c r="E475" s="56"/>
      <c r="F475" s="45"/>
      <c r="G475" s="50"/>
      <c r="H475" s="50"/>
      <c r="I475" s="50"/>
      <c r="J475" s="50"/>
    </row>
    <row r="476" spans="1:10" s="57" customFormat="1" ht="12.75">
      <c r="A476" s="54"/>
      <c r="B476" s="63"/>
      <c r="C476" s="72"/>
      <c r="D476" s="45"/>
      <c r="E476" s="56"/>
      <c r="F476" s="45"/>
      <c r="G476" s="50"/>
      <c r="H476" s="50"/>
      <c r="I476" s="50"/>
      <c r="J476" s="50"/>
    </row>
    <row r="477" spans="1:10" s="57" customFormat="1" ht="12.75">
      <c r="A477" s="54"/>
      <c r="B477" s="63"/>
      <c r="C477" s="72"/>
      <c r="D477" s="45"/>
      <c r="E477" s="56"/>
      <c r="F477" s="45"/>
      <c r="G477" s="50"/>
      <c r="H477" s="50"/>
      <c r="I477" s="50"/>
      <c r="J477" s="50"/>
    </row>
    <row r="478" spans="1:10" s="57" customFormat="1" ht="12.75">
      <c r="A478" s="54"/>
      <c r="B478" s="63"/>
      <c r="C478" s="72"/>
      <c r="D478" s="45"/>
      <c r="E478" s="56"/>
      <c r="F478" s="45"/>
      <c r="G478" s="50"/>
      <c r="H478" s="50"/>
      <c r="I478" s="50"/>
      <c r="J478" s="50"/>
    </row>
    <row r="479" spans="1:10" s="57" customFormat="1" ht="12.75">
      <c r="A479" s="54"/>
      <c r="B479" s="63"/>
      <c r="C479" s="72"/>
      <c r="D479" s="45"/>
      <c r="E479" s="56"/>
      <c r="F479" s="45"/>
      <c r="G479" s="50"/>
      <c r="H479" s="50"/>
      <c r="I479" s="50"/>
      <c r="J479" s="50"/>
    </row>
    <row r="480" spans="1:10" s="57" customFormat="1" ht="12.75">
      <c r="A480" s="54"/>
      <c r="B480" s="61"/>
      <c r="C480" s="72"/>
      <c r="D480" s="45"/>
      <c r="E480" s="56"/>
      <c r="F480" s="45"/>
      <c r="G480" s="50"/>
      <c r="H480" s="50"/>
      <c r="I480" s="50"/>
      <c r="J480" s="50"/>
    </row>
    <row r="481" spans="1:10" s="57" customFormat="1" ht="12.75">
      <c r="A481" s="54"/>
      <c r="B481" s="63"/>
      <c r="C481" s="72"/>
      <c r="D481" s="45"/>
      <c r="E481" s="56"/>
      <c r="F481" s="45"/>
      <c r="G481" s="50"/>
      <c r="H481" s="50"/>
      <c r="I481" s="50"/>
      <c r="J481" s="50"/>
    </row>
    <row r="482" spans="1:10" s="57" customFormat="1" ht="12.75">
      <c r="A482" s="54"/>
      <c r="B482" s="63"/>
      <c r="C482" s="72"/>
      <c r="D482" s="45"/>
      <c r="E482" s="56"/>
      <c r="F482" s="45"/>
      <c r="G482" s="50"/>
      <c r="H482" s="50"/>
      <c r="I482" s="50"/>
      <c r="J482" s="50"/>
    </row>
    <row r="483" spans="1:10" s="57" customFormat="1" ht="12.75">
      <c r="A483" s="54"/>
      <c r="B483" s="63"/>
      <c r="C483" s="72"/>
      <c r="D483" s="45"/>
      <c r="E483" s="56"/>
      <c r="F483" s="45"/>
      <c r="G483" s="50"/>
      <c r="H483" s="50"/>
      <c r="I483" s="50"/>
      <c r="J483" s="50"/>
    </row>
    <row r="484" spans="1:10" s="57" customFormat="1" ht="12.75">
      <c r="A484" s="54"/>
      <c r="B484" s="63"/>
      <c r="C484" s="72"/>
      <c r="D484" s="45"/>
      <c r="E484" s="56"/>
      <c r="F484" s="45"/>
      <c r="G484" s="50"/>
      <c r="H484" s="50"/>
      <c r="I484" s="50"/>
      <c r="J484" s="50"/>
    </row>
    <row r="485" spans="1:10" s="57" customFormat="1" ht="12.75">
      <c r="A485" s="54"/>
      <c r="B485" s="61"/>
      <c r="C485" s="72"/>
      <c r="D485" s="45"/>
      <c r="E485" s="56"/>
      <c r="F485" s="45"/>
      <c r="G485" s="50"/>
      <c r="H485" s="50"/>
      <c r="I485" s="50"/>
      <c r="J485" s="50"/>
    </row>
    <row r="486" spans="1:10" s="57" customFormat="1" ht="12.75">
      <c r="A486" s="54"/>
      <c r="B486" s="63"/>
      <c r="C486" s="72"/>
      <c r="D486" s="45"/>
      <c r="E486" s="56"/>
      <c r="F486" s="45"/>
      <c r="G486" s="50"/>
      <c r="H486" s="50"/>
      <c r="I486" s="50"/>
      <c r="J486" s="50"/>
    </row>
    <row r="487" spans="1:10" s="57" customFormat="1" ht="12.75">
      <c r="A487" s="54"/>
      <c r="B487" s="63"/>
      <c r="C487" s="72"/>
      <c r="D487" s="45"/>
      <c r="E487" s="56"/>
      <c r="F487" s="45"/>
      <c r="G487" s="50"/>
      <c r="H487" s="50"/>
      <c r="I487" s="50"/>
      <c r="J487" s="50"/>
    </row>
    <row r="488" spans="1:10" s="57" customFormat="1" ht="12.75">
      <c r="A488" s="54"/>
      <c r="B488" s="63"/>
      <c r="C488" s="72"/>
      <c r="D488" s="45"/>
      <c r="E488" s="56"/>
      <c r="F488" s="45"/>
      <c r="G488" s="50"/>
      <c r="H488" s="50"/>
      <c r="I488" s="50"/>
      <c r="J488" s="50"/>
    </row>
    <row r="489" spans="1:10" s="57" customFormat="1" ht="12.75">
      <c r="A489" s="54"/>
      <c r="B489" s="63"/>
      <c r="C489" s="72"/>
      <c r="D489" s="45"/>
      <c r="E489" s="56"/>
      <c r="F489" s="45"/>
      <c r="G489" s="50"/>
      <c r="H489" s="50"/>
      <c r="I489" s="50"/>
      <c r="J489" s="50"/>
    </row>
    <row r="490" spans="1:10" s="57" customFormat="1" ht="12.75">
      <c r="A490" s="54"/>
      <c r="B490" s="63"/>
      <c r="C490" s="72"/>
      <c r="D490" s="45"/>
      <c r="E490" s="56"/>
      <c r="F490" s="45"/>
      <c r="G490" s="50"/>
      <c r="H490" s="50"/>
      <c r="I490" s="50"/>
      <c r="J490" s="50"/>
    </row>
    <row r="491" spans="1:10" s="57" customFormat="1" ht="12.75">
      <c r="A491" s="54"/>
      <c r="B491" s="63"/>
      <c r="C491" s="72"/>
      <c r="D491" s="45"/>
      <c r="E491" s="56"/>
      <c r="F491" s="45"/>
      <c r="G491" s="50"/>
      <c r="H491" s="50"/>
      <c r="I491" s="50"/>
      <c r="J491" s="50"/>
    </row>
    <row r="492" spans="1:10" s="57" customFormat="1" ht="12.75">
      <c r="A492" s="54"/>
      <c r="B492" s="63"/>
      <c r="C492" s="72"/>
      <c r="D492" s="45"/>
      <c r="E492" s="56"/>
      <c r="F492" s="45"/>
      <c r="G492" s="50"/>
      <c r="H492" s="50"/>
      <c r="I492" s="50"/>
      <c r="J492" s="50"/>
    </row>
    <row r="493" spans="1:10" s="57" customFormat="1" ht="12.75">
      <c r="A493" s="54"/>
      <c r="B493" s="63"/>
      <c r="C493" s="72"/>
      <c r="D493" s="45"/>
      <c r="E493" s="56"/>
      <c r="F493" s="45"/>
      <c r="G493" s="50"/>
      <c r="H493" s="50"/>
      <c r="I493" s="50"/>
      <c r="J493" s="50"/>
    </row>
    <row r="494" spans="1:10" s="57" customFormat="1" ht="12.75">
      <c r="A494" s="54"/>
      <c r="B494" s="63"/>
      <c r="C494" s="72"/>
      <c r="D494" s="45"/>
      <c r="E494" s="56"/>
      <c r="F494" s="45"/>
      <c r="G494" s="50"/>
      <c r="H494" s="50"/>
      <c r="I494" s="50"/>
      <c r="J494" s="50"/>
    </row>
    <row r="495" spans="1:10" s="57" customFormat="1" ht="12.75">
      <c r="A495" s="54"/>
      <c r="B495" s="63"/>
      <c r="C495" s="72"/>
      <c r="D495" s="45"/>
      <c r="E495" s="56"/>
      <c r="F495" s="45"/>
      <c r="G495" s="50"/>
      <c r="H495" s="50"/>
      <c r="I495" s="50"/>
      <c r="J495" s="50"/>
    </row>
    <row r="496" spans="1:10" s="57" customFormat="1" ht="12.75">
      <c r="A496" s="54"/>
      <c r="B496" s="63"/>
      <c r="C496" s="72"/>
      <c r="D496" s="45"/>
      <c r="E496" s="56"/>
      <c r="F496" s="45"/>
      <c r="G496" s="50"/>
      <c r="H496" s="50"/>
      <c r="I496" s="50"/>
      <c r="J496" s="50"/>
    </row>
    <row r="497" spans="1:10" s="57" customFormat="1" ht="12.75">
      <c r="A497" s="54"/>
      <c r="B497" s="63"/>
      <c r="C497" s="72"/>
      <c r="D497" s="45"/>
      <c r="E497" s="56"/>
      <c r="F497" s="45"/>
      <c r="G497" s="50"/>
      <c r="H497" s="50"/>
      <c r="I497" s="50"/>
      <c r="J497" s="50"/>
    </row>
    <row r="498" spans="1:10" s="57" customFormat="1" ht="12.75">
      <c r="A498" s="54"/>
      <c r="B498" s="63"/>
      <c r="C498" s="67"/>
      <c r="D498" s="45"/>
      <c r="E498" s="56"/>
      <c r="F498" s="45"/>
      <c r="G498" s="50"/>
      <c r="H498" s="50"/>
      <c r="I498" s="50"/>
      <c r="J498" s="50"/>
    </row>
    <row r="499" spans="1:10" s="57" customFormat="1" ht="12.75">
      <c r="A499" s="54"/>
      <c r="B499" s="63"/>
      <c r="C499" s="72"/>
      <c r="D499" s="45"/>
      <c r="E499" s="56"/>
      <c r="F499" s="45"/>
      <c r="G499" s="50"/>
      <c r="H499" s="50"/>
      <c r="I499" s="50"/>
      <c r="J499" s="50"/>
    </row>
    <row r="500" spans="1:10" s="57" customFormat="1" ht="12.75">
      <c r="A500" s="54"/>
      <c r="B500" s="63"/>
      <c r="C500" s="72"/>
      <c r="D500" s="45"/>
      <c r="E500" s="56"/>
      <c r="F500" s="45"/>
      <c r="G500" s="50"/>
      <c r="H500" s="50"/>
      <c r="I500" s="50"/>
      <c r="J500" s="50"/>
    </row>
    <row r="501" spans="1:10" s="57" customFormat="1" ht="12.75">
      <c r="A501" s="54"/>
      <c r="B501" s="63"/>
      <c r="C501" s="72"/>
      <c r="D501" s="45"/>
      <c r="E501" s="56"/>
      <c r="F501" s="45"/>
      <c r="G501" s="50"/>
      <c r="H501" s="50"/>
      <c r="I501" s="50"/>
      <c r="J501" s="50"/>
    </row>
    <row r="502" spans="1:10" s="57" customFormat="1" ht="12.75">
      <c r="A502" s="54"/>
      <c r="B502" s="63"/>
      <c r="C502" s="72"/>
      <c r="D502" s="45"/>
      <c r="E502" s="56"/>
      <c r="F502" s="45"/>
      <c r="G502" s="50"/>
      <c r="H502" s="50"/>
      <c r="I502" s="50"/>
      <c r="J502" s="50"/>
    </row>
    <row r="503" spans="1:10" s="57" customFormat="1" ht="12.75">
      <c r="A503" s="54"/>
      <c r="B503" s="63"/>
      <c r="C503" s="72"/>
      <c r="D503" s="45"/>
      <c r="E503" s="56"/>
      <c r="F503" s="45"/>
      <c r="G503" s="50"/>
      <c r="H503" s="50"/>
      <c r="I503" s="50"/>
      <c r="J503" s="50"/>
    </row>
    <row r="504" spans="1:10" s="57" customFormat="1" ht="12.75">
      <c r="A504" s="54"/>
      <c r="B504" s="61"/>
      <c r="C504" s="72"/>
      <c r="D504" s="45"/>
      <c r="E504" s="56"/>
      <c r="F504" s="45"/>
      <c r="G504" s="50"/>
      <c r="H504" s="50"/>
      <c r="I504" s="50"/>
      <c r="J504" s="50"/>
    </row>
    <row r="505" spans="1:10" s="57" customFormat="1" ht="12.75">
      <c r="A505" s="54"/>
      <c r="B505" s="63"/>
      <c r="C505" s="72"/>
      <c r="D505" s="45"/>
      <c r="E505" s="56"/>
      <c r="F505" s="45"/>
      <c r="G505" s="50"/>
      <c r="H505" s="50"/>
      <c r="I505" s="50"/>
      <c r="J505" s="50"/>
    </row>
    <row r="506" spans="1:10" s="57" customFormat="1" ht="12.75">
      <c r="A506" s="54"/>
      <c r="B506" s="63"/>
      <c r="C506" s="72"/>
      <c r="D506" s="45"/>
      <c r="E506" s="56"/>
      <c r="F506" s="45"/>
      <c r="G506" s="50"/>
      <c r="H506" s="50"/>
      <c r="I506" s="50"/>
      <c r="J506" s="50"/>
    </row>
    <row r="507" spans="1:10" s="57" customFormat="1" ht="12.75">
      <c r="A507" s="54"/>
      <c r="B507" s="63"/>
      <c r="C507" s="72"/>
      <c r="D507" s="45"/>
      <c r="E507" s="56"/>
      <c r="F507" s="45"/>
      <c r="G507" s="50"/>
      <c r="H507" s="50"/>
      <c r="I507" s="50"/>
      <c r="J507" s="50"/>
    </row>
    <row r="508" spans="1:10" s="57" customFormat="1" ht="12.75">
      <c r="A508" s="54"/>
      <c r="B508" s="63"/>
      <c r="C508" s="72"/>
      <c r="D508" s="45"/>
      <c r="E508" s="56"/>
      <c r="F508" s="45"/>
      <c r="G508" s="50"/>
      <c r="H508" s="50"/>
      <c r="I508" s="50"/>
      <c r="J508" s="50"/>
    </row>
    <row r="509" spans="1:10" s="57" customFormat="1" ht="12.75">
      <c r="A509" s="54"/>
      <c r="B509" s="63"/>
      <c r="C509" s="72"/>
      <c r="D509" s="45"/>
      <c r="E509" s="56"/>
      <c r="F509" s="45"/>
      <c r="G509" s="50"/>
      <c r="H509" s="50"/>
      <c r="I509" s="50"/>
      <c r="J509" s="50"/>
    </row>
    <row r="510" spans="1:10" s="57" customFormat="1" ht="12.75">
      <c r="A510" s="54"/>
      <c r="B510" s="63"/>
      <c r="C510" s="72"/>
      <c r="D510" s="45"/>
      <c r="E510" s="56"/>
      <c r="F510" s="45"/>
      <c r="G510" s="50"/>
      <c r="H510" s="50"/>
      <c r="I510" s="50"/>
      <c r="J510" s="50"/>
    </row>
    <row r="511" spans="1:10" s="57" customFormat="1" ht="12.75">
      <c r="A511" s="54"/>
      <c r="B511" s="63"/>
      <c r="C511" s="72"/>
      <c r="D511" s="45"/>
      <c r="E511" s="56"/>
      <c r="F511" s="45"/>
      <c r="G511" s="50"/>
      <c r="H511" s="50"/>
      <c r="I511" s="50"/>
      <c r="J511" s="50"/>
    </row>
    <row r="512" spans="1:10" s="57" customFormat="1" ht="12.75">
      <c r="A512" s="54"/>
      <c r="B512" s="73"/>
      <c r="C512" s="74"/>
      <c r="D512" s="45"/>
      <c r="E512" s="56"/>
      <c r="F512" s="45"/>
      <c r="G512" s="50"/>
      <c r="H512" s="50"/>
      <c r="I512" s="50"/>
      <c r="J512" s="50"/>
    </row>
    <row r="513" spans="1:10" s="57" customFormat="1" ht="12.75">
      <c r="A513" s="54"/>
      <c r="B513" s="61"/>
      <c r="C513" s="72"/>
      <c r="D513" s="45"/>
      <c r="E513" s="56"/>
      <c r="F513" s="45"/>
      <c r="G513" s="50"/>
      <c r="H513" s="50"/>
      <c r="I513" s="50"/>
      <c r="J513" s="50"/>
    </row>
    <row r="514" spans="1:10" s="57" customFormat="1" ht="12.75">
      <c r="A514" s="54"/>
      <c r="B514" s="63"/>
      <c r="C514" s="72"/>
      <c r="D514" s="45"/>
      <c r="E514" s="56"/>
      <c r="F514" s="45"/>
      <c r="G514" s="50"/>
      <c r="H514" s="50"/>
      <c r="I514" s="50"/>
      <c r="J514" s="50"/>
    </row>
    <row r="515" spans="1:10" s="57" customFormat="1" ht="12.75">
      <c r="A515" s="54"/>
      <c r="B515" s="63"/>
      <c r="C515" s="72"/>
      <c r="D515" s="45"/>
      <c r="E515" s="56"/>
      <c r="F515" s="45"/>
      <c r="G515" s="50"/>
      <c r="H515" s="50"/>
      <c r="I515" s="50"/>
      <c r="J515" s="50"/>
    </row>
    <row r="516" spans="1:10" s="57" customFormat="1" ht="12.75">
      <c r="A516" s="54"/>
      <c r="B516" s="63"/>
      <c r="C516" s="72"/>
      <c r="D516" s="45"/>
      <c r="E516" s="56"/>
      <c r="F516" s="45"/>
      <c r="G516" s="50"/>
      <c r="H516" s="50"/>
      <c r="I516" s="50"/>
      <c r="J516" s="50"/>
    </row>
    <row r="517" spans="1:10" s="57" customFormat="1" ht="12.75">
      <c r="A517" s="54"/>
      <c r="B517" s="63"/>
      <c r="C517" s="72"/>
      <c r="D517" s="45"/>
      <c r="E517" s="56"/>
      <c r="F517" s="45"/>
      <c r="G517" s="50"/>
      <c r="H517" s="50"/>
      <c r="I517" s="50"/>
      <c r="J517" s="50"/>
    </row>
    <row r="518" spans="1:10" s="57" customFormat="1" ht="12.75">
      <c r="A518" s="54"/>
      <c r="B518" s="63"/>
      <c r="C518" s="72"/>
      <c r="D518" s="45"/>
      <c r="E518" s="56"/>
      <c r="F518" s="45"/>
      <c r="G518" s="50"/>
      <c r="H518" s="50"/>
      <c r="I518" s="50"/>
      <c r="J518" s="50"/>
    </row>
    <row r="519" spans="1:10" s="57" customFormat="1" ht="12.75">
      <c r="A519" s="54"/>
      <c r="B519" s="63"/>
      <c r="C519" s="72"/>
      <c r="D519" s="45"/>
      <c r="E519" s="56"/>
      <c r="F519" s="45"/>
      <c r="G519" s="50"/>
      <c r="H519" s="50"/>
      <c r="I519" s="50"/>
      <c r="J519" s="50"/>
    </row>
    <row r="520" spans="1:10" s="57" customFormat="1" ht="12.75">
      <c r="A520" s="54"/>
      <c r="B520" s="63"/>
      <c r="C520" s="72"/>
      <c r="D520" s="45"/>
      <c r="E520" s="56"/>
      <c r="F520" s="45"/>
      <c r="G520" s="50"/>
      <c r="H520" s="50"/>
      <c r="I520" s="50"/>
      <c r="J520" s="50"/>
    </row>
    <row r="521" spans="1:10" s="57" customFormat="1" ht="12.75">
      <c r="A521" s="54"/>
      <c r="B521" s="63"/>
      <c r="C521" s="72"/>
      <c r="D521" s="45"/>
      <c r="E521" s="56"/>
      <c r="F521" s="45"/>
      <c r="G521" s="50"/>
      <c r="H521" s="50"/>
      <c r="I521" s="50"/>
      <c r="J521" s="50"/>
    </row>
    <row r="522" spans="1:10" s="57" customFormat="1" ht="12.75">
      <c r="A522" s="54"/>
      <c r="B522" s="63"/>
      <c r="C522" s="72"/>
      <c r="D522" s="45"/>
      <c r="E522" s="56"/>
      <c r="F522" s="45"/>
      <c r="G522" s="50"/>
      <c r="H522" s="50"/>
      <c r="I522" s="50"/>
      <c r="J522" s="50"/>
    </row>
    <row r="523" spans="1:10" s="57" customFormat="1" ht="12.75">
      <c r="A523" s="54"/>
      <c r="B523" s="63"/>
      <c r="C523" s="72"/>
      <c r="D523" s="45"/>
      <c r="E523" s="56"/>
      <c r="F523" s="45"/>
      <c r="G523" s="50"/>
      <c r="H523" s="50"/>
      <c r="I523" s="50"/>
      <c r="J523" s="50"/>
    </row>
    <row r="524" spans="1:10" s="57" customFormat="1" ht="12.75">
      <c r="A524" s="54"/>
      <c r="B524" s="63"/>
      <c r="C524" s="72"/>
      <c r="D524" s="45"/>
      <c r="E524" s="56"/>
      <c r="F524" s="45"/>
      <c r="G524" s="50"/>
      <c r="H524" s="50"/>
      <c r="I524" s="50"/>
      <c r="J524" s="50"/>
    </row>
    <row r="525" spans="1:10" s="57" customFormat="1" ht="12.75">
      <c r="A525" s="54"/>
      <c r="B525" s="61"/>
      <c r="C525" s="72"/>
      <c r="D525" s="45"/>
      <c r="E525" s="56"/>
      <c r="F525" s="45"/>
      <c r="G525" s="50"/>
      <c r="H525" s="50"/>
      <c r="I525" s="50"/>
      <c r="J525" s="50"/>
    </row>
    <row r="526" spans="1:10" s="57" customFormat="1" ht="12.75">
      <c r="A526" s="54"/>
      <c r="B526" s="63"/>
      <c r="C526" s="72"/>
      <c r="D526" s="45"/>
      <c r="E526" s="56"/>
      <c r="F526" s="45"/>
      <c r="G526" s="50"/>
      <c r="H526" s="50"/>
      <c r="I526" s="50"/>
      <c r="J526" s="50"/>
    </row>
    <row r="527" spans="1:10" s="57" customFormat="1" ht="12.75">
      <c r="A527" s="54"/>
      <c r="B527" s="63"/>
      <c r="C527" s="72"/>
      <c r="D527" s="45"/>
      <c r="E527" s="56"/>
      <c r="F527" s="45"/>
      <c r="G527" s="50"/>
      <c r="H527" s="50"/>
      <c r="I527" s="50"/>
      <c r="J527" s="50"/>
    </row>
    <row r="528" spans="1:10" s="57" customFormat="1" ht="12.75">
      <c r="A528" s="54"/>
      <c r="B528" s="63"/>
      <c r="C528" s="72"/>
      <c r="D528" s="45"/>
      <c r="E528" s="56"/>
      <c r="F528" s="45"/>
      <c r="G528" s="50"/>
      <c r="H528" s="50"/>
      <c r="I528" s="50"/>
      <c r="J528" s="50"/>
    </row>
    <row r="529" spans="1:10" s="57" customFormat="1" ht="12.75">
      <c r="A529" s="54"/>
      <c r="B529" s="63"/>
      <c r="C529" s="72"/>
      <c r="D529" s="45"/>
      <c r="E529" s="56"/>
      <c r="F529" s="45"/>
      <c r="G529" s="50"/>
      <c r="H529" s="50"/>
      <c r="I529" s="50"/>
      <c r="J529" s="50"/>
    </row>
    <row r="530" spans="1:10" s="57" customFormat="1" ht="12.75">
      <c r="A530" s="54"/>
      <c r="B530" s="63"/>
      <c r="C530" s="72"/>
      <c r="D530" s="45"/>
      <c r="E530" s="56"/>
      <c r="F530" s="45"/>
      <c r="G530" s="50"/>
      <c r="H530" s="50"/>
      <c r="I530" s="50"/>
      <c r="J530" s="50"/>
    </row>
    <row r="531" spans="1:10" s="57" customFormat="1" ht="12.75">
      <c r="A531" s="54"/>
      <c r="B531" s="63"/>
      <c r="C531" s="72"/>
      <c r="D531" s="45"/>
      <c r="E531" s="56"/>
      <c r="F531" s="45"/>
      <c r="G531" s="50"/>
      <c r="H531" s="50"/>
      <c r="I531" s="50"/>
      <c r="J531" s="50"/>
    </row>
    <row r="532" spans="1:10" s="57" customFormat="1" ht="12.75">
      <c r="A532" s="54"/>
      <c r="B532" s="63"/>
      <c r="C532" s="72"/>
      <c r="D532" s="45"/>
      <c r="E532" s="56"/>
      <c r="F532" s="45"/>
      <c r="G532" s="50"/>
      <c r="H532" s="50"/>
      <c r="I532" s="50"/>
      <c r="J532" s="50"/>
    </row>
    <row r="533" spans="1:10" s="57" customFormat="1" ht="12.75">
      <c r="A533" s="54"/>
      <c r="B533" s="63"/>
      <c r="C533" s="72"/>
      <c r="D533" s="45"/>
      <c r="E533" s="56"/>
      <c r="F533" s="45"/>
      <c r="G533" s="50"/>
      <c r="H533" s="50"/>
      <c r="I533" s="50"/>
      <c r="J533" s="50"/>
    </row>
    <row r="534" spans="1:10" s="57" customFormat="1" ht="12.75">
      <c r="A534" s="54"/>
      <c r="B534" s="63"/>
      <c r="C534" s="72"/>
      <c r="D534" s="45"/>
      <c r="E534" s="56"/>
      <c r="F534" s="45"/>
      <c r="G534" s="50"/>
      <c r="H534" s="50"/>
      <c r="I534" s="50"/>
      <c r="J534" s="50"/>
    </row>
    <row r="535" spans="1:10" s="57" customFormat="1" ht="12.75">
      <c r="A535" s="54"/>
      <c r="B535" s="63"/>
      <c r="C535" s="72"/>
      <c r="D535" s="45"/>
      <c r="E535" s="56"/>
      <c r="F535" s="45"/>
      <c r="G535" s="50"/>
      <c r="H535" s="50"/>
      <c r="I535" s="50"/>
      <c r="J535" s="50"/>
    </row>
    <row r="536" spans="1:10" s="57" customFormat="1" ht="12.75">
      <c r="A536" s="54"/>
      <c r="B536" s="63"/>
      <c r="C536" s="72"/>
      <c r="D536" s="45"/>
      <c r="E536" s="56"/>
      <c r="F536" s="45"/>
      <c r="G536" s="50"/>
      <c r="H536" s="50"/>
      <c r="I536" s="50"/>
      <c r="J536" s="50"/>
    </row>
    <row r="537" spans="1:10" s="57" customFormat="1" ht="12.75">
      <c r="A537" s="54"/>
      <c r="B537" s="63"/>
      <c r="C537" s="72"/>
      <c r="D537" s="45"/>
      <c r="E537" s="56"/>
      <c r="F537" s="45"/>
      <c r="G537" s="50"/>
      <c r="H537" s="50"/>
      <c r="I537" s="50"/>
      <c r="J537" s="50"/>
    </row>
    <row r="538" spans="1:10" s="57" customFormat="1" ht="12.75">
      <c r="A538" s="54"/>
      <c r="B538" s="63"/>
      <c r="C538" s="72"/>
      <c r="D538" s="45"/>
      <c r="E538" s="56"/>
      <c r="F538" s="45"/>
      <c r="G538" s="50"/>
      <c r="H538" s="50"/>
      <c r="I538" s="50"/>
      <c r="J538" s="50"/>
    </row>
    <row r="539" spans="1:10" s="57" customFormat="1" ht="12.75">
      <c r="A539" s="54"/>
      <c r="B539" s="63"/>
      <c r="C539" s="72"/>
      <c r="D539" s="45"/>
      <c r="E539" s="56"/>
      <c r="F539" s="45"/>
      <c r="G539" s="50"/>
      <c r="H539" s="50"/>
      <c r="I539" s="50"/>
      <c r="J539" s="50"/>
    </row>
    <row r="540" spans="1:10" s="57" customFormat="1" ht="12.75">
      <c r="A540" s="54"/>
      <c r="B540" s="63"/>
      <c r="C540" s="72"/>
      <c r="D540" s="45"/>
      <c r="E540" s="56"/>
      <c r="F540" s="45"/>
      <c r="G540" s="50"/>
      <c r="H540" s="50"/>
      <c r="I540" s="50"/>
      <c r="J540" s="50"/>
    </row>
    <row r="541" spans="1:10" s="57" customFormat="1" ht="12.75">
      <c r="A541" s="54"/>
      <c r="B541" s="63"/>
      <c r="C541" s="72"/>
      <c r="D541" s="45"/>
      <c r="E541" s="56"/>
      <c r="F541" s="45"/>
      <c r="G541" s="50"/>
      <c r="H541" s="50"/>
      <c r="I541" s="50"/>
      <c r="J541" s="50"/>
    </row>
    <row r="542" spans="1:10" s="57" customFormat="1" ht="12.75">
      <c r="A542" s="54"/>
      <c r="B542" s="61"/>
      <c r="C542" s="72"/>
      <c r="D542" s="45"/>
      <c r="E542" s="56"/>
      <c r="F542" s="45"/>
      <c r="G542" s="50"/>
      <c r="H542" s="50"/>
      <c r="I542" s="50"/>
      <c r="J542" s="50"/>
    </row>
    <row r="543" spans="1:10" s="57" customFormat="1" ht="12.75">
      <c r="A543" s="54"/>
      <c r="B543" s="73"/>
      <c r="C543" s="74"/>
      <c r="D543" s="45"/>
      <c r="E543" s="56"/>
      <c r="F543" s="45"/>
      <c r="G543" s="50"/>
      <c r="H543" s="50"/>
      <c r="I543" s="50"/>
      <c r="J543" s="50"/>
    </row>
    <row r="544" spans="1:10" s="57" customFormat="1" ht="12.75">
      <c r="A544" s="54"/>
      <c r="B544" s="63"/>
      <c r="C544" s="72"/>
      <c r="D544" s="45"/>
      <c r="E544" s="56"/>
      <c r="F544" s="45"/>
      <c r="G544" s="50"/>
      <c r="H544" s="50"/>
      <c r="I544" s="50"/>
      <c r="J544" s="50"/>
    </row>
    <row r="545" spans="1:10" s="57" customFormat="1" ht="12.75">
      <c r="A545" s="54"/>
      <c r="B545" s="73"/>
      <c r="C545" s="74"/>
      <c r="D545" s="45"/>
      <c r="E545" s="56"/>
      <c r="F545" s="45"/>
      <c r="G545" s="50"/>
      <c r="H545" s="50"/>
      <c r="I545" s="50"/>
      <c r="J545" s="50"/>
    </row>
    <row r="546" spans="1:10" s="57" customFormat="1" ht="12.75">
      <c r="A546" s="54"/>
      <c r="B546" s="63"/>
      <c r="C546" s="72"/>
      <c r="D546" s="45"/>
      <c r="E546" s="56"/>
      <c r="F546" s="45"/>
      <c r="G546" s="50"/>
      <c r="H546" s="50"/>
      <c r="I546" s="50"/>
      <c r="J546" s="50"/>
    </row>
    <row r="547" spans="1:10" s="57" customFormat="1" ht="12.75">
      <c r="A547" s="54"/>
      <c r="B547" s="73"/>
      <c r="C547" s="74"/>
      <c r="D547" s="45"/>
      <c r="E547" s="56"/>
      <c r="F547" s="45"/>
      <c r="G547" s="50"/>
      <c r="H547" s="50"/>
      <c r="I547" s="50"/>
      <c r="J547" s="50"/>
    </row>
    <row r="548" spans="1:10" s="57" customFormat="1" ht="12.75">
      <c r="A548" s="54"/>
      <c r="B548" s="63"/>
      <c r="C548" s="72"/>
      <c r="D548" s="45"/>
      <c r="E548" s="56"/>
      <c r="F548" s="45"/>
      <c r="G548" s="50"/>
      <c r="H548" s="50"/>
      <c r="I548" s="50"/>
      <c r="J548" s="50"/>
    </row>
    <row r="549" spans="1:10" s="57" customFormat="1" ht="12.75">
      <c r="A549" s="54"/>
      <c r="B549" s="73"/>
      <c r="C549" s="74"/>
      <c r="D549" s="45"/>
      <c r="E549" s="56"/>
      <c r="F549" s="45"/>
      <c r="G549" s="50"/>
      <c r="H549" s="50"/>
      <c r="I549" s="50"/>
      <c r="J549" s="50"/>
    </row>
    <row r="550" spans="1:10" s="57" customFormat="1" ht="12.75">
      <c r="A550" s="54"/>
      <c r="B550" s="63"/>
      <c r="C550" s="72"/>
      <c r="D550" s="45"/>
      <c r="E550" s="56"/>
      <c r="F550" s="45"/>
      <c r="G550" s="50"/>
      <c r="H550" s="50"/>
      <c r="I550" s="50"/>
      <c r="J550" s="50"/>
    </row>
    <row r="551" spans="1:10" s="57" customFormat="1" ht="12.75">
      <c r="A551" s="54"/>
      <c r="B551" s="63"/>
      <c r="C551" s="72"/>
      <c r="D551" s="45"/>
      <c r="E551" s="56"/>
      <c r="F551" s="45"/>
      <c r="G551" s="50"/>
      <c r="H551" s="50"/>
      <c r="I551" s="50"/>
      <c r="J551" s="50"/>
    </row>
    <row r="552" spans="1:10" s="57" customFormat="1" ht="12.75">
      <c r="A552" s="54"/>
      <c r="B552" s="63"/>
      <c r="C552" s="72"/>
      <c r="D552" s="45"/>
      <c r="E552" s="56"/>
      <c r="F552" s="45"/>
      <c r="G552" s="50"/>
      <c r="H552" s="50"/>
      <c r="I552" s="50"/>
      <c r="J552" s="50"/>
    </row>
    <row r="553" spans="1:10" s="57" customFormat="1" ht="12.75">
      <c r="A553" s="54"/>
      <c r="B553" s="63"/>
      <c r="C553" s="72"/>
      <c r="D553" s="45"/>
      <c r="E553" s="56"/>
      <c r="F553" s="45"/>
      <c r="G553" s="50"/>
      <c r="H553" s="50"/>
      <c r="I553" s="50"/>
      <c r="J553" s="50"/>
    </row>
    <row r="554" spans="1:10" s="57" customFormat="1" ht="12.75">
      <c r="A554" s="54"/>
      <c r="B554" s="63"/>
      <c r="C554" s="72"/>
      <c r="D554" s="45"/>
      <c r="E554" s="56"/>
      <c r="F554" s="45"/>
      <c r="G554" s="50"/>
      <c r="H554" s="50"/>
      <c r="I554" s="50"/>
      <c r="J554" s="50"/>
    </row>
    <row r="555" spans="1:10" s="57" customFormat="1" ht="12.75">
      <c r="A555" s="54"/>
      <c r="B555" s="63"/>
      <c r="C555" s="64"/>
      <c r="D555" s="45"/>
      <c r="E555" s="56"/>
      <c r="F555" s="45"/>
      <c r="G555" s="50"/>
      <c r="H555" s="50"/>
      <c r="I555" s="50"/>
      <c r="J555" s="50"/>
    </row>
    <row r="556" spans="1:10" s="57" customFormat="1" ht="12.75">
      <c r="A556" s="78"/>
      <c r="B556" s="58"/>
      <c r="C556" s="59"/>
      <c r="D556" s="45"/>
      <c r="E556" s="56"/>
      <c r="F556" s="45"/>
      <c r="G556" s="50"/>
      <c r="H556" s="50"/>
      <c r="I556" s="50"/>
      <c r="J556" s="50"/>
    </row>
    <row r="557" spans="1:10" s="57" customFormat="1" ht="12.75">
      <c r="A557" s="79"/>
      <c r="B557" s="73"/>
      <c r="C557" s="80"/>
      <c r="D557" s="45"/>
      <c r="E557" s="56"/>
      <c r="F557" s="45"/>
      <c r="G557" s="50"/>
      <c r="H557" s="50"/>
      <c r="I557" s="50"/>
      <c r="J557" s="50"/>
    </row>
    <row r="558" spans="1:10" s="57" customFormat="1" ht="12.75">
      <c r="A558" s="79"/>
      <c r="B558" s="63"/>
      <c r="C558" s="64"/>
      <c r="D558" s="45"/>
      <c r="E558" s="56"/>
      <c r="F558" s="45"/>
      <c r="G558" s="50"/>
      <c r="H558" s="50"/>
      <c r="I558" s="50"/>
      <c r="J558" s="50"/>
    </row>
    <row r="559" spans="1:10" s="57" customFormat="1" ht="12.75">
      <c r="A559" s="79"/>
      <c r="B559" s="61"/>
      <c r="C559" s="64"/>
      <c r="D559" s="45"/>
      <c r="E559" s="56"/>
      <c r="F559" s="45"/>
      <c r="G559" s="50"/>
      <c r="H559" s="50"/>
      <c r="I559" s="50"/>
      <c r="J559" s="50"/>
    </row>
    <row r="560" spans="1:10" s="57" customFormat="1" ht="12.75">
      <c r="A560" s="79"/>
      <c r="B560" s="73"/>
      <c r="C560" s="80"/>
      <c r="D560" s="45"/>
      <c r="E560" s="56"/>
      <c r="F560" s="45"/>
      <c r="G560" s="50"/>
      <c r="H560" s="50"/>
      <c r="I560" s="50"/>
      <c r="J560" s="50"/>
    </row>
    <row r="561" spans="1:10" s="57" customFormat="1" ht="12.75">
      <c r="A561" s="79"/>
      <c r="B561" s="63"/>
      <c r="C561" s="64"/>
      <c r="D561" s="45"/>
      <c r="E561" s="56"/>
      <c r="F561" s="45"/>
      <c r="G561" s="50"/>
      <c r="H561" s="50"/>
      <c r="I561" s="50"/>
      <c r="J561" s="50"/>
    </row>
    <row r="562" spans="1:10" s="57" customFormat="1" ht="12.75">
      <c r="A562" s="79"/>
      <c r="B562" s="63"/>
      <c r="C562" s="64"/>
      <c r="D562" s="45"/>
      <c r="E562" s="56"/>
      <c r="F562" s="45"/>
      <c r="G562" s="50"/>
      <c r="H562" s="50"/>
      <c r="I562" s="50"/>
      <c r="J562" s="50"/>
    </row>
    <row r="563" spans="1:10" s="57" customFormat="1" ht="12.75">
      <c r="A563" s="79"/>
      <c r="B563" s="63"/>
      <c r="C563" s="64"/>
      <c r="D563" s="45"/>
      <c r="E563" s="56"/>
      <c r="F563" s="45"/>
      <c r="G563" s="50"/>
      <c r="H563" s="50"/>
      <c r="I563" s="50"/>
      <c r="J563" s="50"/>
    </row>
    <row r="564" spans="1:10" s="57" customFormat="1" ht="12.75">
      <c r="A564" s="79"/>
      <c r="B564" s="73"/>
      <c r="C564" s="80"/>
      <c r="D564" s="45"/>
      <c r="E564" s="56"/>
      <c r="F564" s="45"/>
      <c r="G564" s="50"/>
      <c r="H564" s="50"/>
      <c r="I564" s="50"/>
      <c r="J564" s="50"/>
    </row>
    <row r="565" spans="1:10" s="57" customFormat="1" ht="12.75">
      <c r="A565" s="79"/>
      <c r="B565" s="63"/>
      <c r="C565" s="64"/>
      <c r="D565" s="45"/>
      <c r="E565" s="56"/>
      <c r="F565" s="45"/>
      <c r="G565" s="50"/>
      <c r="H565" s="50"/>
      <c r="I565" s="50"/>
      <c r="J565" s="50"/>
    </row>
    <row r="566" spans="1:10" s="57" customFormat="1" ht="12.75">
      <c r="A566" s="79"/>
      <c r="B566" s="63"/>
      <c r="C566" s="64"/>
      <c r="D566" s="45"/>
      <c r="E566" s="56"/>
      <c r="F566" s="45"/>
      <c r="G566" s="50"/>
      <c r="H566" s="50"/>
      <c r="I566" s="50"/>
      <c r="J566" s="50"/>
    </row>
    <row r="567" spans="1:10" s="57" customFormat="1" ht="12.75">
      <c r="A567" s="79"/>
      <c r="B567" s="73"/>
      <c r="C567" s="80"/>
      <c r="D567" s="45"/>
      <c r="E567" s="56"/>
      <c r="F567" s="45"/>
      <c r="G567" s="50"/>
      <c r="H567" s="50"/>
      <c r="I567" s="50"/>
      <c r="J567" s="50"/>
    </row>
    <row r="568" spans="1:10" s="57" customFormat="1" ht="12.75">
      <c r="A568" s="79"/>
      <c r="B568" s="63"/>
      <c r="C568" s="64"/>
      <c r="D568" s="45"/>
      <c r="E568" s="56"/>
      <c r="F568" s="45"/>
      <c r="G568" s="50"/>
      <c r="H568" s="50"/>
      <c r="I568" s="50"/>
      <c r="J568" s="50"/>
    </row>
    <row r="569" spans="1:10" s="57" customFormat="1" ht="12.75">
      <c r="A569" s="79"/>
      <c r="B569" s="73"/>
      <c r="C569" s="80"/>
      <c r="D569" s="45"/>
      <c r="E569" s="56"/>
      <c r="F569" s="45"/>
      <c r="G569" s="50"/>
      <c r="H569" s="50"/>
      <c r="I569" s="50"/>
      <c r="J569" s="50"/>
    </row>
    <row r="570" spans="1:10" s="57" customFormat="1" ht="12.75">
      <c r="A570" s="79"/>
      <c r="B570" s="63"/>
      <c r="C570" s="64"/>
      <c r="D570" s="45"/>
      <c r="E570" s="56"/>
      <c r="F570" s="45"/>
      <c r="G570" s="50"/>
      <c r="H570" s="50"/>
      <c r="I570" s="50"/>
      <c r="J570" s="50"/>
    </row>
    <row r="571" spans="1:10" s="57" customFormat="1" ht="14.25">
      <c r="A571" s="54"/>
      <c r="B571" s="75"/>
      <c r="C571" s="72"/>
      <c r="D571" s="45"/>
      <c r="E571" s="56"/>
      <c r="F571" s="45"/>
      <c r="G571" s="50"/>
      <c r="H571" s="50"/>
      <c r="I571" s="50"/>
      <c r="J571" s="50"/>
    </row>
    <row r="572" spans="1:10" s="57" customFormat="1" ht="12.75">
      <c r="A572" s="54"/>
      <c r="B572" s="61"/>
      <c r="C572" s="80"/>
      <c r="D572" s="45"/>
      <c r="E572" s="56"/>
      <c r="F572" s="45"/>
      <c r="G572" s="50"/>
      <c r="H572" s="50"/>
      <c r="I572" s="50"/>
      <c r="J572" s="50"/>
    </row>
    <row r="573" spans="1:10" s="57" customFormat="1" ht="12.75">
      <c r="A573" s="54"/>
      <c r="B573" s="73"/>
      <c r="C573" s="80"/>
      <c r="D573" s="45"/>
      <c r="E573" s="56"/>
      <c r="F573" s="45"/>
      <c r="G573" s="50"/>
      <c r="H573" s="50"/>
      <c r="I573" s="50"/>
      <c r="J573" s="50"/>
    </row>
    <row r="574" spans="1:10" s="57" customFormat="1" ht="12.75">
      <c r="A574" s="54"/>
      <c r="B574" s="63"/>
      <c r="C574" s="64"/>
      <c r="D574" s="45"/>
      <c r="E574" s="56"/>
      <c r="F574" s="45"/>
      <c r="G574" s="50"/>
      <c r="H574" s="50"/>
      <c r="I574" s="50"/>
      <c r="J574" s="50"/>
    </row>
    <row r="575" spans="1:10" s="57" customFormat="1" ht="12.75">
      <c r="A575" s="54"/>
      <c r="B575" s="63"/>
      <c r="C575" s="64"/>
      <c r="D575" s="45"/>
      <c r="E575" s="56"/>
      <c r="F575" s="45"/>
      <c r="G575" s="50"/>
      <c r="H575" s="50"/>
      <c r="I575" s="50"/>
      <c r="J575" s="50"/>
    </row>
    <row r="576" spans="1:10" s="57" customFormat="1" ht="12.75">
      <c r="A576" s="54"/>
      <c r="B576" s="63"/>
      <c r="C576" s="64"/>
      <c r="D576" s="45"/>
      <c r="E576" s="56"/>
      <c r="F576" s="45"/>
      <c r="G576" s="50"/>
      <c r="H576" s="50"/>
      <c r="I576" s="50"/>
      <c r="J576" s="50"/>
    </row>
    <row r="577" spans="1:10" s="57" customFormat="1" ht="12.75">
      <c r="A577" s="54"/>
      <c r="B577" s="63"/>
      <c r="C577" s="64"/>
      <c r="D577" s="45"/>
      <c r="E577" s="56"/>
      <c r="F577" s="45"/>
      <c r="G577" s="50"/>
      <c r="H577" s="50"/>
      <c r="I577" s="50"/>
      <c r="J577" s="50"/>
    </row>
    <row r="578" spans="1:10" s="57" customFormat="1" ht="12.75">
      <c r="A578" s="54"/>
      <c r="B578" s="63"/>
      <c r="C578" s="64"/>
      <c r="D578" s="45"/>
      <c r="E578" s="56"/>
      <c r="F578" s="45"/>
      <c r="G578" s="50"/>
      <c r="H578" s="50"/>
      <c r="I578" s="50"/>
      <c r="J578" s="50"/>
    </row>
    <row r="579" spans="1:10" s="57" customFormat="1" ht="12.75">
      <c r="A579" s="54"/>
      <c r="B579" s="63"/>
      <c r="C579" s="64"/>
      <c r="D579" s="45"/>
      <c r="E579" s="56"/>
      <c r="F579" s="45"/>
      <c r="G579" s="50"/>
      <c r="H579" s="50"/>
      <c r="I579" s="50"/>
      <c r="J579" s="50"/>
    </row>
    <row r="580" spans="1:10" s="57" customFormat="1" ht="12.75">
      <c r="A580" s="54"/>
      <c r="B580" s="63"/>
      <c r="C580" s="64"/>
      <c r="D580" s="45"/>
      <c r="E580" s="56"/>
      <c r="F580" s="45"/>
      <c r="G580" s="50"/>
      <c r="H580" s="50"/>
      <c r="I580" s="50"/>
      <c r="J580" s="50"/>
    </row>
    <row r="581" spans="1:10" s="57" customFormat="1" ht="12.75">
      <c r="A581" s="54"/>
      <c r="B581" s="63"/>
      <c r="C581" s="64"/>
      <c r="D581" s="45"/>
      <c r="E581" s="56"/>
      <c r="F581" s="45"/>
      <c r="G581" s="50"/>
      <c r="H581" s="50"/>
      <c r="I581" s="50"/>
      <c r="J581" s="50"/>
    </row>
    <row r="582" spans="1:10" s="57" customFormat="1" ht="12.75">
      <c r="A582" s="54"/>
      <c r="B582" s="63"/>
      <c r="C582" s="64"/>
      <c r="D582" s="45"/>
      <c r="E582" s="56"/>
      <c r="F582" s="45"/>
      <c r="G582" s="50"/>
      <c r="H582" s="50"/>
      <c r="I582" s="50"/>
      <c r="J582" s="50"/>
    </row>
    <row r="583" spans="1:10" s="57" customFormat="1" ht="12.75">
      <c r="A583" s="54"/>
      <c r="B583" s="63"/>
      <c r="C583" s="64"/>
      <c r="D583" s="45"/>
      <c r="E583" s="56"/>
      <c r="F583" s="45"/>
      <c r="G583" s="50"/>
      <c r="H583" s="50"/>
      <c r="I583" s="50"/>
      <c r="J583" s="50"/>
    </row>
    <row r="584" spans="1:10" s="57" customFormat="1" ht="12.75">
      <c r="A584" s="54"/>
      <c r="B584" s="63"/>
      <c r="C584" s="64"/>
      <c r="D584" s="45"/>
      <c r="E584" s="56"/>
      <c r="F584" s="45"/>
      <c r="G584" s="50"/>
      <c r="H584" s="50"/>
      <c r="I584" s="50"/>
      <c r="J584" s="50"/>
    </row>
    <row r="585" spans="1:10" s="57" customFormat="1" ht="12.75">
      <c r="A585" s="54"/>
      <c r="B585" s="63"/>
      <c r="C585" s="64"/>
      <c r="D585" s="45"/>
      <c r="E585" s="56"/>
      <c r="F585" s="45"/>
      <c r="G585" s="50"/>
      <c r="H585" s="50"/>
      <c r="I585" s="50"/>
      <c r="J585" s="50"/>
    </row>
    <row r="586" spans="1:10" s="57" customFormat="1" ht="12.75">
      <c r="A586" s="54"/>
      <c r="B586" s="63"/>
      <c r="C586" s="64"/>
      <c r="D586" s="45"/>
      <c r="E586" s="56"/>
      <c r="F586" s="45"/>
      <c r="G586" s="50"/>
      <c r="H586" s="50"/>
      <c r="I586" s="50"/>
      <c r="J586" s="50"/>
    </row>
    <row r="587" spans="1:10" s="57" customFormat="1" ht="12.75">
      <c r="A587" s="54"/>
      <c r="B587" s="73"/>
      <c r="C587" s="80"/>
      <c r="D587" s="45"/>
      <c r="E587" s="56"/>
      <c r="F587" s="45"/>
      <c r="G587" s="50"/>
      <c r="H587" s="50"/>
      <c r="I587" s="50"/>
      <c r="J587" s="50"/>
    </row>
    <row r="588" spans="1:10" s="57" customFormat="1" ht="25.5" customHeight="1">
      <c r="A588" s="54"/>
      <c r="B588" s="63"/>
      <c r="C588" s="64"/>
      <c r="D588" s="45"/>
      <c r="E588" s="56"/>
      <c r="F588" s="45"/>
      <c r="G588" s="50"/>
      <c r="H588" s="50"/>
      <c r="I588" s="50"/>
      <c r="J588" s="50"/>
    </row>
    <row r="589" spans="1:10" s="57" customFormat="1" ht="12.75">
      <c r="A589" s="54"/>
      <c r="B589" s="63"/>
      <c r="C589" s="64"/>
      <c r="D589" s="45"/>
      <c r="E589" s="56"/>
      <c r="F589" s="45"/>
      <c r="G589" s="50"/>
      <c r="H589" s="50"/>
      <c r="I589" s="50"/>
      <c r="J589" s="50"/>
    </row>
    <row r="590" spans="1:10" s="57" customFormat="1" ht="12.75">
      <c r="A590" s="54"/>
      <c r="B590" s="63"/>
      <c r="C590" s="64"/>
      <c r="D590" s="45"/>
      <c r="E590" s="56"/>
      <c r="F590" s="45"/>
      <c r="G590" s="50"/>
      <c r="H590" s="50"/>
      <c r="I590" s="50"/>
      <c r="J590" s="50"/>
    </row>
    <row r="591" spans="1:10" s="57" customFormat="1" ht="12.75">
      <c r="A591" s="54"/>
      <c r="B591" s="63"/>
      <c r="C591" s="64"/>
      <c r="D591" s="45"/>
      <c r="E591" s="56"/>
      <c r="F591" s="45"/>
      <c r="G591" s="50"/>
      <c r="H591" s="50"/>
      <c r="I591" s="50"/>
      <c r="J591" s="50"/>
    </row>
    <row r="592" spans="1:10" s="57" customFormat="1" ht="12.75">
      <c r="A592" s="54"/>
      <c r="B592" s="63"/>
      <c r="C592" s="64"/>
      <c r="D592" s="45"/>
      <c r="E592" s="56"/>
      <c r="F592" s="45"/>
      <c r="G592" s="50"/>
      <c r="H592" s="50"/>
      <c r="I592" s="50"/>
      <c r="J592" s="50"/>
    </row>
    <row r="593" spans="1:10" s="57" customFormat="1" ht="30.75" customHeight="1">
      <c r="A593" s="54"/>
      <c r="B593" s="63"/>
      <c r="C593" s="64"/>
      <c r="D593" s="45"/>
      <c r="E593" s="56"/>
      <c r="F593" s="45"/>
      <c r="G593" s="50"/>
      <c r="H593" s="50"/>
      <c r="I593" s="50"/>
      <c r="J593" s="50"/>
    </row>
    <row r="594" spans="1:10" s="57" customFormat="1" ht="12.75">
      <c r="A594" s="54"/>
      <c r="B594" s="63"/>
      <c r="C594" s="64"/>
      <c r="D594" s="45"/>
      <c r="E594" s="56"/>
      <c r="F594" s="45"/>
      <c r="G594" s="50"/>
      <c r="H594" s="50"/>
      <c r="I594" s="50"/>
      <c r="J594" s="50"/>
    </row>
    <row r="595" spans="1:10" s="57" customFormat="1" ht="12.75">
      <c r="A595" s="54"/>
      <c r="B595" s="63"/>
      <c r="C595" s="64"/>
      <c r="D595" s="45"/>
      <c r="E595" s="56"/>
      <c r="F595" s="45"/>
      <c r="G595" s="50"/>
      <c r="H595" s="50"/>
      <c r="I595" s="50"/>
      <c r="J595" s="50"/>
    </row>
    <row r="596" spans="1:10" s="57" customFormat="1" ht="12.75">
      <c r="A596" s="54"/>
      <c r="B596" s="63"/>
      <c r="C596" s="64"/>
      <c r="D596" s="45"/>
      <c r="E596" s="56"/>
      <c r="F596" s="45"/>
      <c r="G596" s="50"/>
      <c r="H596" s="50"/>
      <c r="I596" s="50"/>
      <c r="J596" s="50"/>
    </row>
    <row r="597" spans="1:10" s="57" customFormat="1" ht="12.75">
      <c r="A597" s="54"/>
      <c r="B597" s="63"/>
      <c r="C597" s="64"/>
      <c r="D597" s="45"/>
      <c r="E597" s="56"/>
      <c r="F597" s="45"/>
      <c r="G597" s="50"/>
      <c r="H597" s="50"/>
      <c r="I597" s="50"/>
      <c r="J597" s="50"/>
    </row>
    <row r="598" spans="1:10" s="57" customFormat="1" ht="12.75">
      <c r="A598" s="54"/>
      <c r="B598" s="63"/>
      <c r="C598" s="64"/>
      <c r="D598" s="45"/>
      <c r="E598" s="56"/>
      <c r="F598" s="45"/>
      <c r="G598" s="50"/>
      <c r="H598" s="50"/>
      <c r="I598" s="50"/>
      <c r="J598" s="50"/>
    </row>
    <row r="599" spans="1:10" s="57" customFormat="1" ht="15" customHeight="1">
      <c r="A599" s="54"/>
      <c r="B599" s="63"/>
      <c r="C599" s="64"/>
      <c r="D599" s="45"/>
      <c r="E599" s="56"/>
      <c r="F599" s="45"/>
      <c r="G599" s="50"/>
      <c r="H599" s="50"/>
      <c r="I599" s="50"/>
      <c r="J599" s="50"/>
    </row>
    <row r="600" spans="1:10" s="57" customFormat="1" ht="15" customHeight="1">
      <c r="A600" s="54"/>
      <c r="B600" s="63"/>
      <c r="C600" s="64"/>
      <c r="D600" s="45"/>
      <c r="E600" s="56"/>
      <c r="F600" s="45"/>
      <c r="G600" s="50"/>
      <c r="H600" s="50"/>
      <c r="I600" s="50"/>
      <c r="J600" s="50"/>
    </row>
    <row r="601" spans="1:10" s="57" customFormat="1" ht="15" customHeight="1">
      <c r="A601" s="54"/>
      <c r="B601" s="63"/>
      <c r="C601" s="64"/>
      <c r="D601" s="45"/>
      <c r="E601" s="56"/>
      <c r="F601" s="45"/>
      <c r="G601" s="50"/>
      <c r="H601" s="50"/>
      <c r="I601" s="50"/>
      <c r="J601" s="50"/>
    </row>
    <row r="602" spans="1:10" s="57" customFormat="1" ht="15" customHeight="1">
      <c r="A602" s="54"/>
      <c r="B602" s="63"/>
      <c r="C602" s="64"/>
      <c r="D602" s="45"/>
      <c r="E602" s="56"/>
      <c r="F602" s="45"/>
      <c r="G602" s="50"/>
      <c r="H602" s="50"/>
      <c r="I602" s="50"/>
      <c r="J602" s="50"/>
    </row>
    <row r="603" spans="1:10" s="57" customFormat="1" ht="15" customHeight="1">
      <c r="A603" s="54"/>
      <c r="B603" s="61"/>
      <c r="C603" s="80"/>
      <c r="D603" s="45"/>
      <c r="E603" s="56"/>
      <c r="F603" s="45"/>
      <c r="G603" s="50"/>
      <c r="H603" s="50"/>
      <c r="I603" s="50"/>
      <c r="J603" s="50"/>
    </row>
    <row r="604" spans="1:10" s="57" customFormat="1" ht="15" customHeight="1">
      <c r="A604" s="54"/>
      <c r="B604" s="73"/>
      <c r="C604" s="80"/>
      <c r="D604" s="45"/>
      <c r="E604" s="56"/>
      <c r="F604" s="45"/>
      <c r="G604" s="50"/>
      <c r="H604" s="50"/>
      <c r="I604" s="50"/>
      <c r="J604" s="50"/>
    </row>
    <row r="605" spans="1:10" s="57" customFormat="1" ht="15" customHeight="1">
      <c r="A605" s="79"/>
      <c r="B605" s="63"/>
      <c r="C605" s="64"/>
      <c r="D605" s="45"/>
      <c r="E605" s="56"/>
      <c r="F605" s="45"/>
      <c r="G605" s="50"/>
      <c r="H605" s="50"/>
      <c r="I605" s="50"/>
      <c r="J605" s="50"/>
    </row>
    <row r="606" spans="1:10" s="57" customFormat="1" ht="15" customHeight="1">
      <c r="A606" s="54"/>
      <c r="B606" s="63"/>
      <c r="C606" s="64"/>
      <c r="D606" s="45"/>
      <c r="E606" s="56"/>
      <c r="F606" s="45"/>
      <c r="G606" s="50"/>
      <c r="H606" s="50"/>
      <c r="I606" s="50"/>
      <c r="J606" s="50"/>
    </row>
    <row r="607" spans="1:10" s="57" customFormat="1" ht="15" customHeight="1">
      <c r="A607" s="79"/>
      <c r="B607" s="63"/>
      <c r="C607" s="64"/>
      <c r="D607" s="45"/>
      <c r="E607" s="56"/>
      <c r="F607" s="45"/>
      <c r="G607" s="50"/>
      <c r="H607" s="50"/>
      <c r="I607" s="50"/>
      <c r="J607" s="50"/>
    </row>
    <row r="608" spans="1:10" s="57" customFormat="1" ht="15" customHeight="1">
      <c r="A608" s="54"/>
      <c r="B608" s="63"/>
      <c r="C608" s="64"/>
      <c r="D608" s="45"/>
      <c r="E608" s="56"/>
      <c r="F608" s="45"/>
      <c r="G608" s="50"/>
      <c r="H608" s="50"/>
      <c r="I608" s="50"/>
      <c r="J608" s="50"/>
    </row>
    <row r="609" spans="1:10" s="57" customFormat="1" ht="15" customHeight="1">
      <c r="A609" s="79"/>
      <c r="B609" s="63"/>
      <c r="C609" s="64"/>
      <c r="D609" s="45"/>
      <c r="E609" s="56"/>
      <c r="F609" s="45"/>
      <c r="G609" s="50"/>
      <c r="H609" s="50"/>
      <c r="I609" s="50"/>
      <c r="J609" s="50"/>
    </row>
    <row r="610" spans="1:10" s="57" customFormat="1" ht="15" customHeight="1">
      <c r="A610" s="54"/>
      <c r="B610" s="63"/>
      <c r="C610" s="64"/>
      <c r="D610" s="45"/>
      <c r="E610" s="56"/>
      <c r="F610" s="45"/>
      <c r="G610" s="50"/>
      <c r="H610" s="50"/>
      <c r="I610" s="50"/>
      <c r="J610" s="50"/>
    </row>
    <row r="611" spans="1:10" s="57" customFormat="1" ht="15" customHeight="1">
      <c r="A611" s="79"/>
      <c r="B611" s="63"/>
      <c r="C611" s="64"/>
      <c r="D611" s="45"/>
      <c r="E611" s="56"/>
      <c r="F611" s="45"/>
      <c r="G611" s="50"/>
      <c r="H611" s="50"/>
      <c r="I611" s="50"/>
      <c r="J611" s="50"/>
    </row>
    <row r="612" spans="1:10" s="57" customFormat="1" ht="15" customHeight="1">
      <c r="A612" s="54"/>
      <c r="B612" s="63"/>
      <c r="C612" s="64"/>
      <c r="D612" s="45"/>
      <c r="E612" s="56"/>
      <c r="F612" s="45"/>
      <c r="G612" s="50"/>
      <c r="H612" s="50"/>
      <c r="I612" s="50"/>
      <c r="J612" s="50"/>
    </row>
    <row r="613" spans="1:10" s="57" customFormat="1" ht="15" customHeight="1">
      <c r="A613" s="79"/>
      <c r="B613" s="63"/>
      <c r="C613" s="64"/>
      <c r="D613" s="45"/>
      <c r="E613" s="56"/>
      <c r="F613" s="45"/>
      <c r="G613" s="50"/>
      <c r="H613" s="50"/>
      <c r="I613" s="50"/>
      <c r="J613" s="50"/>
    </row>
    <row r="614" spans="1:10" s="57" customFormat="1" ht="15" customHeight="1">
      <c r="A614" s="54"/>
      <c r="B614" s="63"/>
      <c r="C614" s="64"/>
      <c r="D614" s="45"/>
      <c r="E614" s="56"/>
      <c r="F614" s="45"/>
      <c r="G614" s="50"/>
      <c r="H614" s="50"/>
      <c r="I614" s="50"/>
      <c r="J614" s="50"/>
    </row>
    <row r="615" spans="1:10" s="57" customFormat="1" ht="15" customHeight="1">
      <c r="A615" s="79"/>
      <c r="B615" s="63"/>
      <c r="C615" s="64"/>
      <c r="D615" s="45"/>
      <c r="E615" s="56"/>
      <c r="F615" s="45"/>
      <c r="G615" s="50"/>
      <c r="H615" s="50"/>
      <c r="I615" s="50"/>
      <c r="J615" s="50"/>
    </row>
    <row r="616" spans="1:10" s="57" customFormat="1" ht="15" customHeight="1">
      <c r="A616" s="54"/>
      <c r="B616" s="63"/>
      <c r="C616" s="64"/>
      <c r="D616" s="45"/>
      <c r="E616" s="56"/>
      <c r="F616" s="45"/>
      <c r="G616" s="50"/>
      <c r="H616" s="50"/>
      <c r="I616" s="50"/>
      <c r="J616" s="50"/>
    </row>
    <row r="617" spans="1:10" s="57" customFormat="1" ht="15" customHeight="1">
      <c r="A617" s="79"/>
      <c r="B617" s="63"/>
      <c r="C617" s="64"/>
      <c r="D617" s="45"/>
      <c r="E617" s="56"/>
      <c r="F617" s="45"/>
      <c r="G617" s="50"/>
      <c r="H617" s="50"/>
      <c r="I617" s="50"/>
      <c r="J617" s="50"/>
    </row>
    <row r="618" spans="1:10" s="57" customFormat="1" ht="15" customHeight="1">
      <c r="A618" s="54"/>
      <c r="B618" s="63"/>
      <c r="C618" s="64"/>
      <c r="D618" s="45"/>
      <c r="E618" s="56"/>
      <c r="F618" s="45"/>
      <c r="G618" s="50"/>
      <c r="H618" s="50"/>
      <c r="I618" s="50"/>
      <c r="J618" s="50"/>
    </row>
    <row r="619" spans="1:10" s="57" customFormat="1" ht="15" customHeight="1">
      <c r="A619" s="79"/>
      <c r="B619" s="63"/>
      <c r="C619" s="64"/>
      <c r="D619" s="45"/>
      <c r="E619" s="56"/>
      <c r="F619" s="45"/>
      <c r="G619" s="50"/>
      <c r="H619" s="50"/>
      <c r="I619" s="50"/>
      <c r="J619" s="50"/>
    </row>
    <row r="620" spans="1:10" s="57" customFormat="1" ht="15" customHeight="1">
      <c r="A620" s="54"/>
      <c r="B620" s="63"/>
      <c r="C620" s="64"/>
      <c r="D620" s="45"/>
      <c r="E620" s="56"/>
      <c r="F620" s="45"/>
      <c r="G620" s="50"/>
      <c r="H620" s="50"/>
      <c r="I620" s="50"/>
      <c r="J620" s="50"/>
    </row>
    <row r="621" spans="1:10" s="57" customFormat="1" ht="15" customHeight="1">
      <c r="A621" s="79"/>
      <c r="B621" s="63"/>
      <c r="C621" s="64"/>
      <c r="D621" s="45"/>
      <c r="E621" s="56"/>
      <c r="F621" s="45"/>
      <c r="G621" s="50"/>
      <c r="H621" s="50"/>
      <c r="I621" s="50"/>
      <c r="J621" s="50"/>
    </row>
    <row r="622" spans="1:10" s="57" customFormat="1" ht="15" customHeight="1">
      <c r="A622" s="54"/>
      <c r="B622" s="63"/>
      <c r="C622" s="64"/>
      <c r="D622" s="45"/>
      <c r="E622" s="56"/>
      <c r="F622" s="45"/>
      <c r="G622" s="50"/>
      <c r="H622" s="50"/>
      <c r="I622" s="50"/>
      <c r="J622" s="50"/>
    </row>
    <row r="623" spans="1:10" s="57" customFormat="1" ht="15" customHeight="1">
      <c r="A623" s="79"/>
      <c r="B623" s="63"/>
      <c r="C623" s="64"/>
      <c r="D623" s="45"/>
      <c r="E623" s="56"/>
      <c r="F623" s="45"/>
      <c r="G623" s="50"/>
      <c r="H623" s="50"/>
      <c r="I623" s="50"/>
      <c r="J623" s="50"/>
    </row>
    <row r="624" spans="1:10" s="57" customFormat="1" ht="15" customHeight="1">
      <c r="A624" s="79"/>
      <c r="B624" s="73"/>
      <c r="C624" s="80"/>
      <c r="D624" s="45"/>
      <c r="E624" s="56"/>
      <c r="F624" s="45"/>
      <c r="G624" s="50"/>
      <c r="H624" s="50"/>
      <c r="I624" s="50"/>
      <c r="J624" s="50"/>
    </row>
    <row r="625" spans="1:10" s="57" customFormat="1" ht="15" customHeight="1">
      <c r="A625" s="79"/>
      <c r="B625" s="63"/>
      <c r="C625" s="64"/>
      <c r="D625" s="45"/>
      <c r="E625" s="56"/>
      <c r="F625" s="45"/>
      <c r="G625" s="50"/>
      <c r="H625" s="50"/>
      <c r="I625" s="50"/>
      <c r="J625" s="50"/>
    </row>
    <row r="626" spans="1:10" s="57" customFormat="1" ht="15" customHeight="1">
      <c r="A626" s="79"/>
      <c r="B626" s="63"/>
      <c r="C626" s="64"/>
      <c r="D626" s="45"/>
      <c r="E626" s="56"/>
      <c r="F626" s="45"/>
      <c r="G626" s="50"/>
      <c r="H626" s="50"/>
      <c r="I626" s="50"/>
      <c r="J626" s="50"/>
    </row>
    <row r="627" spans="1:10" s="57" customFormat="1" ht="15" customHeight="1">
      <c r="A627" s="79"/>
      <c r="B627" s="63"/>
      <c r="C627" s="64"/>
      <c r="D627" s="45"/>
      <c r="E627" s="56"/>
      <c r="F627" s="45"/>
      <c r="G627" s="50"/>
      <c r="H627" s="50"/>
      <c r="I627" s="50"/>
      <c r="J627" s="50"/>
    </row>
    <row r="628" spans="1:10" s="57" customFormat="1" ht="15" customHeight="1">
      <c r="A628" s="79"/>
      <c r="B628" s="63"/>
      <c r="C628" s="64"/>
      <c r="D628" s="45"/>
      <c r="E628" s="56"/>
      <c r="F628" s="45"/>
      <c r="G628" s="50"/>
      <c r="H628" s="50"/>
      <c r="I628" s="50"/>
      <c r="J628" s="50"/>
    </row>
    <row r="629" spans="1:10" s="57" customFormat="1" ht="15" customHeight="1">
      <c r="A629" s="79"/>
      <c r="B629" s="63"/>
      <c r="C629" s="64"/>
      <c r="D629" s="45"/>
      <c r="E629" s="56"/>
      <c r="F629" s="45"/>
      <c r="G629" s="50"/>
      <c r="H629" s="50"/>
      <c r="I629" s="50"/>
      <c r="J629" s="50"/>
    </row>
    <row r="630" spans="1:10" s="57" customFormat="1" ht="15" customHeight="1">
      <c r="A630" s="79"/>
      <c r="B630" s="63"/>
      <c r="C630" s="64"/>
      <c r="D630" s="45"/>
      <c r="E630" s="56"/>
      <c r="F630" s="45"/>
      <c r="G630" s="50"/>
      <c r="H630" s="50"/>
      <c r="I630" s="50"/>
      <c r="J630" s="50"/>
    </row>
    <row r="631" spans="1:10" s="57" customFormat="1" ht="15" customHeight="1">
      <c r="A631" s="54"/>
      <c r="B631" s="81"/>
      <c r="C631" s="55"/>
      <c r="D631" s="45"/>
      <c r="E631" s="56"/>
      <c r="F631" s="45"/>
      <c r="G631" s="50"/>
      <c r="H631" s="50"/>
      <c r="I631" s="50"/>
      <c r="J631" s="50"/>
    </row>
    <row r="632" spans="3:10" s="57" customFormat="1" ht="15" customHeight="1">
      <c r="C632" s="82"/>
      <c r="D632" s="45"/>
      <c r="E632" s="45"/>
      <c r="F632" s="45"/>
      <c r="G632" s="50"/>
      <c r="H632" s="50"/>
      <c r="I632" s="50"/>
      <c r="J632" s="50"/>
    </row>
    <row r="633" spans="3:10" s="57" customFormat="1" ht="15" customHeight="1">
      <c r="C633" s="82"/>
      <c r="D633" s="45"/>
      <c r="E633" s="45"/>
      <c r="F633" s="45"/>
      <c r="G633" s="50"/>
      <c r="H633" s="50"/>
      <c r="I633" s="50"/>
      <c r="J633" s="50"/>
    </row>
    <row r="634" spans="3:10" s="57" customFormat="1" ht="15" customHeight="1">
      <c r="C634" s="82"/>
      <c r="D634" s="45"/>
      <c r="E634" s="45"/>
      <c r="F634" s="45"/>
      <c r="G634" s="50"/>
      <c r="H634" s="50"/>
      <c r="I634" s="50"/>
      <c r="J634" s="50"/>
    </row>
    <row r="635" spans="3:10" s="57" customFormat="1" ht="15" customHeight="1">
      <c r="C635" s="82"/>
      <c r="D635" s="45"/>
      <c r="E635" s="45"/>
      <c r="F635" s="45"/>
      <c r="G635" s="50"/>
      <c r="H635" s="50"/>
      <c r="I635" s="50"/>
      <c r="J635" s="50"/>
    </row>
    <row r="636" spans="3:10" s="57" customFormat="1" ht="15" customHeight="1">
      <c r="C636" s="82"/>
      <c r="D636" s="45"/>
      <c r="E636" s="45"/>
      <c r="F636" s="45"/>
      <c r="G636" s="50"/>
      <c r="H636" s="50"/>
      <c r="I636" s="50"/>
      <c r="J636" s="50"/>
    </row>
    <row r="637" spans="3:10" s="57" customFormat="1" ht="15" customHeight="1">
      <c r="C637" s="82"/>
      <c r="D637" s="45"/>
      <c r="E637" s="45"/>
      <c r="F637" s="45"/>
      <c r="G637" s="50"/>
      <c r="H637" s="50"/>
      <c r="I637" s="50"/>
      <c r="J637" s="50"/>
    </row>
    <row r="638" spans="3:10" s="57" customFormat="1" ht="15" customHeight="1">
      <c r="C638" s="82"/>
      <c r="D638" s="45"/>
      <c r="E638" s="45"/>
      <c r="F638" s="45"/>
      <c r="G638" s="50"/>
      <c r="H638" s="50"/>
      <c r="I638" s="50"/>
      <c r="J638" s="50"/>
    </row>
    <row r="639" spans="3:10" s="57" customFormat="1" ht="15" customHeight="1">
      <c r="C639" s="82"/>
      <c r="D639" s="45"/>
      <c r="E639" s="45"/>
      <c r="F639" s="45"/>
      <c r="G639" s="50"/>
      <c r="H639" s="50"/>
      <c r="I639" s="50"/>
      <c r="J639" s="50"/>
    </row>
    <row r="640" spans="3:10" s="57" customFormat="1" ht="15" customHeight="1">
      <c r="C640" s="82"/>
      <c r="D640" s="45"/>
      <c r="E640" s="45"/>
      <c r="F640" s="45"/>
      <c r="G640" s="50"/>
      <c r="H640" s="50"/>
      <c r="I640" s="50"/>
      <c r="J640" s="50"/>
    </row>
    <row r="641" spans="3:10" s="57" customFormat="1" ht="15" customHeight="1">
      <c r="C641" s="82"/>
      <c r="D641" s="45"/>
      <c r="E641" s="45"/>
      <c r="F641" s="45"/>
      <c r="G641" s="50"/>
      <c r="H641" s="50"/>
      <c r="I641" s="50"/>
      <c r="J641" s="50"/>
    </row>
    <row r="642" spans="3:10" s="57" customFormat="1" ht="15" customHeight="1">
      <c r="C642" s="82"/>
      <c r="D642" s="45"/>
      <c r="E642" s="45"/>
      <c r="F642" s="45"/>
      <c r="G642" s="50"/>
      <c r="H642" s="50"/>
      <c r="I642" s="50"/>
      <c r="J642" s="50"/>
    </row>
    <row r="643" spans="3:10" s="57" customFormat="1" ht="15" customHeight="1">
      <c r="C643" s="82"/>
      <c r="D643" s="45"/>
      <c r="E643" s="45"/>
      <c r="F643" s="45"/>
      <c r="G643" s="50"/>
      <c r="H643" s="50"/>
      <c r="I643" s="50"/>
      <c r="J643" s="50"/>
    </row>
    <row r="644" spans="3:10" s="57" customFormat="1" ht="15" customHeight="1">
      <c r="C644" s="82"/>
      <c r="D644" s="45"/>
      <c r="E644" s="45"/>
      <c r="F644" s="45"/>
      <c r="G644" s="50"/>
      <c r="H644" s="50"/>
      <c r="I644" s="50"/>
      <c r="J644" s="50"/>
    </row>
    <row r="645" spans="3:10" s="57" customFormat="1" ht="15" customHeight="1">
      <c r="C645" s="82"/>
      <c r="D645" s="45"/>
      <c r="E645" s="45"/>
      <c r="F645" s="45"/>
      <c r="G645" s="50"/>
      <c r="H645" s="50"/>
      <c r="I645" s="50"/>
      <c r="J645" s="50"/>
    </row>
    <row r="646" spans="3:10" s="57" customFormat="1" ht="15" customHeight="1">
      <c r="C646" s="82"/>
      <c r="D646" s="45"/>
      <c r="E646" s="45"/>
      <c r="F646" s="45"/>
      <c r="G646" s="50"/>
      <c r="H646" s="50"/>
      <c r="I646" s="50"/>
      <c r="J646" s="50"/>
    </row>
    <row r="647" spans="3:10" s="57" customFormat="1" ht="15" customHeight="1">
      <c r="C647" s="82"/>
      <c r="D647" s="45"/>
      <c r="E647" s="45"/>
      <c r="F647" s="45"/>
      <c r="G647" s="50"/>
      <c r="H647" s="50"/>
      <c r="I647" s="50"/>
      <c r="J647" s="50"/>
    </row>
    <row r="648" spans="3:10" s="57" customFormat="1" ht="15" customHeight="1">
      <c r="C648" s="82"/>
      <c r="D648" s="45"/>
      <c r="E648" s="45"/>
      <c r="F648" s="45"/>
      <c r="G648" s="50"/>
      <c r="H648" s="50"/>
      <c r="I648" s="50"/>
      <c r="J648" s="50"/>
    </row>
    <row r="649" spans="3:10" s="57" customFormat="1" ht="15" customHeight="1">
      <c r="C649" s="82"/>
      <c r="D649" s="45"/>
      <c r="E649" s="45"/>
      <c r="F649" s="45"/>
      <c r="G649" s="50"/>
      <c r="H649" s="50"/>
      <c r="I649" s="50"/>
      <c r="J649" s="50"/>
    </row>
    <row r="650" spans="3:10" s="57" customFormat="1" ht="15" customHeight="1">
      <c r="C650" s="82"/>
      <c r="D650" s="45"/>
      <c r="E650" s="45"/>
      <c r="F650" s="45"/>
      <c r="G650" s="50"/>
      <c r="H650" s="50"/>
      <c r="I650" s="50"/>
      <c r="J650" s="50"/>
    </row>
    <row r="651" spans="3:10" s="57" customFormat="1" ht="15" customHeight="1">
      <c r="C651" s="82"/>
      <c r="D651" s="45"/>
      <c r="E651" s="45"/>
      <c r="F651" s="45"/>
      <c r="G651" s="50"/>
      <c r="H651" s="50"/>
      <c r="I651" s="50"/>
      <c r="J651" s="50"/>
    </row>
    <row r="652" spans="3:10" s="57" customFormat="1" ht="15" customHeight="1">
      <c r="C652" s="82"/>
      <c r="D652" s="45"/>
      <c r="E652" s="45"/>
      <c r="F652" s="45"/>
      <c r="G652" s="50"/>
      <c r="H652" s="50"/>
      <c r="I652" s="50"/>
      <c r="J652" s="50"/>
    </row>
    <row r="653" spans="3:10" s="57" customFormat="1" ht="15" customHeight="1">
      <c r="C653" s="82"/>
      <c r="D653" s="45"/>
      <c r="E653" s="45"/>
      <c r="F653" s="45"/>
      <c r="G653" s="50"/>
      <c r="H653" s="50"/>
      <c r="I653" s="50"/>
      <c r="J653" s="50"/>
    </row>
    <row r="654" spans="3:10" s="57" customFormat="1" ht="15" customHeight="1">
      <c r="C654" s="82"/>
      <c r="D654" s="45"/>
      <c r="E654" s="45"/>
      <c r="F654" s="45"/>
      <c r="G654" s="50"/>
      <c r="H654" s="50"/>
      <c r="I654" s="50"/>
      <c r="J654" s="50"/>
    </row>
    <row r="655" spans="3:10" s="57" customFormat="1" ht="15" customHeight="1">
      <c r="C655" s="82"/>
      <c r="D655" s="45"/>
      <c r="E655" s="45"/>
      <c r="F655" s="45"/>
      <c r="G655" s="50"/>
      <c r="H655" s="50"/>
      <c r="I655" s="50"/>
      <c r="J655" s="50"/>
    </row>
    <row r="656" spans="3:10" s="57" customFormat="1" ht="15" customHeight="1">
      <c r="C656" s="82"/>
      <c r="D656" s="45"/>
      <c r="E656" s="45"/>
      <c r="F656" s="45"/>
      <c r="G656" s="50"/>
      <c r="H656" s="50"/>
      <c r="I656" s="50"/>
      <c r="J656" s="50"/>
    </row>
    <row r="657" spans="3:10" s="57" customFormat="1" ht="15" customHeight="1">
      <c r="C657" s="82"/>
      <c r="D657" s="45"/>
      <c r="E657" s="45"/>
      <c r="F657" s="45"/>
      <c r="G657" s="50"/>
      <c r="H657" s="50"/>
      <c r="I657" s="50"/>
      <c r="J657" s="50"/>
    </row>
    <row r="658" spans="3:10" s="57" customFormat="1" ht="15" customHeight="1">
      <c r="C658" s="82"/>
      <c r="D658" s="45"/>
      <c r="E658" s="45"/>
      <c r="F658" s="45"/>
      <c r="G658" s="50"/>
      <c r="H658" s="50"/>
      <c r="I658" s="50"/>
      <c r="J658" s="50"/>
    </row>
    <row r="659" spans="3:10" s="57" customFormat="1" ht="15" customHeight="1">
      <c r="C659" s="82"/>
      <c r="D659" s="45"/>
      <c r="E659" s="45"/>
      <c r="F659" s="45"/>
      <c r="G659" s="50"/>
      <c r="H659" s="50"/>
      <c r="I659" s="50"/>
      <c r="J659" s="50"/>
    </row>
    <row r="660" spans="3:10" s="57" customFormat="1" ht="15" customHeight="1">
      <c r="C660" s="82"/>
      <c r="D660" s="45"/>
      <c r="E660" s="45"/>
      <c r="F660" s="45"/>
      <c r="G660" s="50"/>
      <c r="H660" s="50"/>
      <c r="I660" s="50"/>
      <c r="J660" s="50"/>
    </row>
    <row r="661" spans="3:10" s="57" customFormat="1" ht="15" customHeight="1">
      <c r="C661" s="82"/>
      <c r="D661" s="45"/>
      <c r="E661" s="45"/>
      <c r="F661" s="45"/>
      <c r="G661" s="50"/>
      <c r="H661" s="50"/>
      <c r="I661" s="50"/>
      <c r="J661" s="50"/>
    </row>
    <row r="662" spans="3:10" s="57" customFormat="1" ht="15" customHeight="1">
      <c r="C662" s="82"/>
      <c r="D662" s="45"/>
      <c r="E662" s="45"/>
      <c r="F662" s="45"/>
      <c r="G662" s="50"/>
      <c r="H662" s="50"/>
      <c r="I662" s="50"/>
      <c r="J662" s="50"/>
    </row>
    <row r="663" spans="3:10" s="57" customFormat="1" ht="15" customHeight="1">
      <c r="C663" s="82"/>
      <c r="D663" s="45"/>
      <c r="E663" s="45"/>
      <c r="F663" s="45"/>
      <c r="G663" s="50"/>
      <c r="H663" s="50"/>
      <c r="I663" s="50"/>
      <c r="J663" s="50"/>
    </row>
    <row r="664" spans="3:10" s="57" customFormat="1" ht="15" customHeight="1">
      <c r="C664" s="82"/>
      <c r="D664" s="45"/>
      <c r="E664" s="45"/>
      <c r="F664" s="45"/>
      <c r="G664" s="50"/>
      <c r="H664" s="50"/>
      <c r="I664" s="50"/>
      <c r="J664" s="50"/>
    </row>
    <row r="665" spans="3:10" s="57" customFormat="1" ht="15" customHeight="1">
      <c r="C665" s="82"/>
      <c r="D665" s="45"/>
      <c r="E665" s="45"/>
      <c r="F665" s="45"/>
      <c r="G665" s="50"/>
      <c r="H665" s="50"/>
      <c r="I665" s="50"/>
      <c r="J665" s="50"/>
    </row>
    <row r="666" spans="3:10" s="57" customFormat="1" ht="15" customHeight="1">
      <c r="C666" s="82"/>
      <c r="D666" s="45"/>
      <c r="E666" s="45"/>
      <c r="F666" s="45"/>
      <c r="G666" s="50"/>
      <c r="H666" s="50"/>
      <c r="I666" s="50"/>
      <c r="J666" s="50"/>
    </row>
    <row r="667" spans="3:10" s="57" customFormat="1" ht="15" customHeight="1">
      <c r="C667" s="82"/>
      <c r="D667" s="45"/>
      <c r="E667" s="45"/>
      <c r="F667" s="45"/>
      <c r="G667" s="50"/>
      <c r="H667" s="50"/>
      <c r="I667" s="50"/>
      <c r="J667" s="50"/>
    </row>
    <row r="668" spans="3:10" s="57" customFormat="1" ht="15" customHeight="1">
      <c r="C668" s="82"/>
      <c r="D668" s="45"/>
      <c r="E668" s="45"/>
      <c r="F668" s="45"/>
      <c r="G668" s="50"/>
      <c r="H668" s="50"/>
      <c r="I668" s="50"/>
      <c r="J668" s="50"/>
    </row>
    <row r="669" spans="3:10" s="57" customFormat="1" ht="15" customHeight="1">
      <c r="C669" s="82"/>
      <c r="D669" s="45"/>
      <c r="E669" s="45"/>
      <c r="F669" s="45"/>
      <c r="G669" s="50"/>
      <c r="H669" s="50"/>
      <c r="I669" s="50"/>
      <c r="J669" s="50"/>
    </row>
    <row r="670" spans="3:10" s="57" customFormat="1" ht="15" customHeight="1">
      <c r="C670" s="82"/>
      <c r="D670" s="45"/>
      <c r="E670" s="45"/>
      <c r="F670" s="45"/>
      <c r="G670" s="50"/>
      <c r="H670" s="50"/>
      <c r="I670" s="50"/>
      <c r="J670" s="50"/>
    </row>
    <row r="671" spans="3:10" s="57" customFormat="1" ht="15" customHeight="1">
      <c r="C671" s="82"/>
      <c r="D671" s="45"/>
      <c r="E671" s="45"/>
      <c r="F671" s="45"/>
      <c r="G671" s="50"/>
      <c r="H671" s="50"/>
      <c r="I671" s="50"/>
      <c r="J671" s="50"/>
    </row>
    <row r="672" spans="3:10" s="57" customFormat="1" ht="15" customHeight="1">
      <c r="C672" s="82"/>
      <c r="D672" s="45"/>
      <c r="E672" s="45"/>
      <c r="F672" s="45"/>
      <c r="G672" s="50"/>
      <c r="H672" s="50"/>
      <c r="I672" s="50"/>
      <c r="J672" s="50"/>
    </row>
    <row r="673" spans="3:10" s="57" customFormat="1" ht="15" customHeight="1">
      <c r="C673" s="82"/>
      <c r="D673" s="45"/>
      <c r="E673" s="45"/>
      <c r="F673" s="45"/>
      <c r="G673" s="50"/>
      <c r="H673" s="50"/>
      <c r="I673" s="50"/>
      <c r="J673" s="50"/>
    </row>
    <row r="674" spans="3:10" s="57" customFormat="1" ht="15" customHeight="1">
      <c r="C674" s="82"/>
      <c r="D674" s="45"/>
      <c r="E674" s="45"/>
      <c r="F674" s="45"/>
      <c r="G674" s="50"/>
      <c r="H674" s="50"/>
      <c r="I674" s="50"/>
      <c r="J674" s="50"/>
    </row>
    <row r="675" spans="3:10" s="57" customFormat="1" ht="15" customHeight="1">
      <c r="C675" s="82"/>
      <c r="D675" s="45"/>
      <c r="E675" s="45"/>
      <c r="F675" s="45"/>
      <c r="G675" s="50"/>
      <c r="H675" s="50"/>
      <c r="I675" s="50"/>
      <c r="J675" s="50"/>
    </row>
    <row r="676" spans="3:10" s="57" customFormat="1" ht="15" customHeight="1">
      <c r="C676" s="82"/>
      <c r="D676" s="45"/>
      <c r="E676" s="45"/>
      <c r="F676" s="45"/>
      <c r="G676" s="50"/>
      <c r="H676" s="50"/>
      <c r="I676" s="50"/>
      <c r="J676" s="50"/>
    </row>
    <row r="677" spans="3:10" s="57" customFormat="1" ht="15" customHeight="1">
      <c r="C677" s="82"/>
      <c r="D677" s="45"/>
      <c r="E677" s="45"/>
      <c r="F677" s="45"/>
      <c r="G677" s="50"/>
      <c r="H677" s="50"/>
      <c r="I677" s="50"/>
      <c r="J677" s="50"/>
    </row>
    <row r="678" spans="3:10" s="57" customFormat="1" ht="15" customHeight="1">
      <c r="C678" s="82"/>
      <c r="D678" s="45"/>
      <c r="E678" s="45"/>
      <c r="F678" s="45"/>
      <c r="G678" s="50"/>
      <c r="H678" s="50"/>
      <c r="I678" s="50"/>
      <c r="J678" s="50"/>
    </row>
    <row r="679" spans="3:10" s="57" customFormat="1" ht="15" customHeight="1">
      <c r="C679" s="82"/>
      <c r="D679" s="45"/>
      <c r="E679" s="45"/>
      <c r="F679" s="45"/>
      <c r="G679" s="50"/>
      <c r="H679" s="50"/>
      <c r="I679" s="50"/>
      <c r="J679" s="50"/>
    </row>
    <row r="680" spans="3:10" s="57" customFormat="1" ht="15" customHeight="1">
      <c r="C680" s="82"/>
      <c r="D680" s="45"/>
      <c r="E680" s="45"/>
      <c r="F680" s="45"/>
      <c r="G680" s="50"/>
      <c r="H680" s="50"/>
      <c r="I680" s="50"/>
      <c r="J680" s="50"/>
    </row>
    <row r="681" spans="3:10" s="57" customFormat="1" ht="15" customHeight="1">
      <c r="C681" s="82"/>
      <c r="D681" s="45"/>
      <c r="E681" s="45"/>
      <c r="F681" s="45"/>
      <c r="G681" s="50"/>
      <c r="H681" s="50"/>
      <c r="I681" s="50"/>
      <c r="J681" s="50"/>
    </row>
    <row r="682" spans="3:10" s="57" customFormat="1" ht="15" customHeight="1">
      <c r="C682" s="82"/>
      <c r="D682" s="45"/>
      <c r="E682" s="45"/>
      <c r="F682" s="45"/>
      <c r="G682" s="50"/>
      <c r="H682" s="50"/>
      <c r="I682" s="50"/>
      <c r="J682" s="50"/>
    </row>
    <row r="683" spans="3:10" s="57" customFormat="1" ht="15" customHeight="1">
      <c r="C683" s="82"/>
      <c r="D683" s="45"/>
      <c r="E683" s="45"/>
      <c r="F683" s="45"/>
      <c r="G683" s="50"/>
      <c r="H683" s="50"/>
      <c r="I683" s="50"/>
      <c r="J683" s="50"/>
    </row>
    <row r="684" spans="3:10" s="57" customFormat="1" ht="15" customHeight="1">
      <c r="C684" s="82"/>
      <c r="D684" s="45"/>
      <c r="E684" s="45"/>
      <c r="F684" s="45"/>
      <c r="G684" s="50"/>
      <c r="H684" s="50"/>
      <c r="I684" s="50"/>
      <c r="J684" s="50"/>
    </row>
    <row r="685" spans="3:10" s="57" customFormat="1" ht="15" customHeight="1">
      <c r="C685" s="82"/>
      <c r="D685" s="45"/>
      <c r="E685" s="45"/>
      <c r="F685" s="45"/>
      <c r="G685" s="50"/>
      <c r="H685" s="50"/>
      <c r="I685" s="50"/>
      <c r="J685" s="50"/>
    </row>
    <row r="686" spans="3:10" s="57" customFormat="1" ht="15" customHeight="1">
      <c r="C686" s="82"/>
      <c r="D686" s="45"/>
      <c r="E686" s="45"/>
      <c r="F686" s="45"/>
      <c r="G686" s="50"/>
      <c r="H686" s="50"/>
      <c r="I686" s="50"/>
      <c r="J686" s="50"/>
    </row>
    <row r="687" spans="3:10" s="57" customFormat="1" ht="15" customHeight="1">
      <c r="C687" s="82"/>
      <c r="D687" s="45"/>
      <c r="E687" s="45"/>
      <c r="F687" s="45"/>
      <c r="G687" s="50"/>
      <c r="H687" s="50"/>
      <c r="I687" s="50"/>
      <c r="J687" s="50"/>
    </row>
    <row r="688" spans="3:10" s="57" customFormat="1" ht="15" customHeight="1">
      <c r="C688" s="82"/>
      <c r="D688" s="45"/>
      <c r="E688" s="45"/>
      <c r="F688" s="45"/>
      <c r="G688" s="50"/>
      <c r="H688" s="50"/>
      <c r="I688" s="50"/>
      <c r="J688" s="50"/>
    </row>
    <row r="689" spans="3:10" s="57" customFormat="1" ht="15" customHeight="1">
      <c r="C689" s="82"/>
      <c r="D689" s="45"/>
      <c r="E689" s="45"/>
      <c r="F689" s="45"/>
      <c r="G689" s="50"/>
      <c r="H689" s="50"/>
      <c r="I689" s="50"/>
      <c r="J689" s="50"/>
    </row>
    <row r="690" spans="3:10" s="57" customFormat="1" ht="15" customHeight="1">
      <c r="C690" s="82"/>
      <c r="D690" s="45"/>
      <c r="E690" s="45"/>
      <c r="F690" s="45"/>
      <c r="G690" s="50"/>
      <c r="H690" s="50"/>
      <c r="I690" s="50"/>
      <c r="J690" s="50"/>
    </row>
    <row r="691" spans="3:10" s="57" customFormat="1" ht="15" customHeight="1">
      <c r="C691" s="82"/>
      <c r="D691" s="45"/>
      <c r="E691" s="45"/>
      <c r="F691" s="45"/>
      <c r="G691" s="50"/>
      <c r="H691" s="50"/>
      <c r="I691" s="50"/>
      <c r="J691" s="50"/>
    </row>
    <row r="692" spans="3:10" s="57" customFormat="1" ht="15" customHeight="1">
      <c r="C692" s="82"/>
      <c r="D692" s="45"/>
      <c r="E692" s="45"/>
      <c r="F692" s="45"/>
      <c r="G692" s="50"/>
      <c r="H692" s="50"/>
      <c r="I692" s="50"/>
      <c r="J692" s="50"/>
    </row>
    <row r="693" spans="3:10" s="57" customFormat="1" ht="15" customHeight="1">
      <c r="C693" s="82"/>
      <c r="D693" s="45"/>
      <c r="E693" s="45"/>
      <c r="F693" s="45"/>
      <c r="G693" s="50"/>
      <c r="H693" s="50"/>
      <c r="I693" s="50"/>
      <c r="J693" s="50"/>
    </row>
    <row r="694" spans="3:10" s="57" customFormat="1" ht="15" customHeight="1">
      <c r="C694" s="82"/>
      <c r="D694" s="45"/>
      <c r="E694" s="45"/>
      <c r="F694" s="45"/>
      <c r="G694" s="50"/>
      <c r="H694" s="50"/>
      <c r="I694" s="50"/>
      <c r="J694" s="50"/>
    </row>
    <row r="695" spans="3:10" s="57" customFormat="1" ht="15" customHeight="1">
      <c r="C695" s="82"/>
      <c r="D695" s="45"/>
      <c r="E695" s="45"/>
      <c r="F695" s="45"/>
      <c r="G695" s="50"/>
      <c r="H695" s="50"/>
      <c r="I695" s="50"/>
      <c r="J695" s="50"/>
    </row>
    <row r="696" spans="3:10" s="57" customFormat="1" ht="15" customHeight="1">
      <c r="C696" s="82"/>
      <c r="D696" s="45"/>
      <c r="E696" s="45"/>
      <c r="F696" s="45"/>
      <c r="G696" s="50"/>
      <c r="H696" s="50"/>
      <c r="I696" s="50"/>
      <c r="J696" s="50"/>
    </row>
    <row r="697" spans="3:10" s="57" customFormat="1" ht="15" customHeight="1">
      <c r="C697" s="82"/>
      <c r="D697" s="45"/>
      <c r="E697" s="45"/>
      <c r="F697" s="45"/>
      <c r="G697" s="50"/>
      <c r="H697" s="50"/>
      <c r="I697" s="50"/>
      <c r="J697" s="50"/>
    </row>
    <row r="698" spans="3:10" s="57" customFormat="1" ht="15" customHeight="1">
      <c r="C698" s="82"/>
      <c r="D698" s="45"/>
      <c r="E698" s="45"/>
      <c r="F698" s="45"/>
      <c r="G698" s="50"/>
      <c r="H698" s="50"/>
      <c r="I698" s="50"/>
      <c r="J698" s="50"/>
    </row>
    <row r="699" spans="3:10" s="57" customFormat="1" ht="15" customHeight="1">
      <c r="C699" s="82"/>
      <c r="D699" s="45"/>
      <c r="E699" s="45"/>
      <c r="F699" s="45"/>
      <c r="G699" s="50"/>
      <c r="H699" s="50"/>
      <c r="I699" s="50"/>
      <c r="J699" s="50"/>
    </row>
    <row r="700" spans="3:10" s="57" customFormat="1" ht="15" customHeight="1">
      <c r="C700" s="82"/>
      <c r="D700" s="45"/>
      <c r="E700" s="45"/>
      <c r="F700" s="45"/>
      <c r="G700" s="50"/>
      <c r="H700" s="50"/>
      <c r="I700" s="50"/>
      <c r="J700" s="50"/>
    </row>
    <row r="701" spans="3:10" s="57" customFormat="1" ht="15" customHeight="1">
      <c r="C701" s="82"/>
      <c r="D701" s="45"/>
      <c r="E701" s="45"/>
      <c r="F701" s="45"/>
      <c r="G701" s="50"/>
      <c r="H701" s="50"/>
      <c r="I701" s="50"/>
      <c r="J701" s="50"/>
    </row>
    <row r="702" spans="3:10" s="57" customFormat="1" ht="15" customHeight="1">
      <c r="C702" s="82"/>
      <c r="D702" s="45"/>
      <c r="E702" s="45"/>
      <c r="F702" s="45"/>
      <c r="G702" s="50"/>
      <c r="H702" s="50"/>
      <c r="I702" s="50"/>
      <c r="J702" s="50"/>
    </row>
    <row r="703" spans="3:10" s="57" customFormat="1" ht="15" customHeight="1">
      <c r="C703" s="82"/>
      <c r="D703" s="45"/>
      <c r="E703" s="45"/>
      <c r="F703" s="45"/>
      <c r="G703" s="50"/>
      <c r="H703" s="50"/>
      <c r="I703" s="50"/>
      <c r="J703" s="50"/>
    </row>
    <row r="704" spans="3:10" s="57" customFormat="1" ht="15" customHeight="1">
      <c r="C704" s="82"/>
      <c r="D704" s="45"/>
      <c r="E704" s="45"/>
      <c r="F704" s="45"/>
      <c r="G704" s="50"/>
      <c r="H704" s="50"/>
      <c r="I704" s="50"/>
      <c r="J704" s="50"/>
    </row>
    <row r="705" spans="3:10" s="57" customFormat="1" ht="15" customHeight="1">
      <c r="C705" s="82"/>
      <c r="D705" s="45"/>
      <c r="E705" s="45"/>
      <c r="F705" s="45"/>
      <c r="G705" s="50"/>
      <c r="H705" s="50"/>
      <c r="I705" s="50"/>
      <c r="J705" s="50"/>
    </row>
    <row r="706" spans="3:10" s="57" customFormat="1" ht="15" customHeight="1">
      <c r="C706" s="82"/>
      <c r="D706" s="45"/>
      <c r="E706" s="45"/>
      <c r="F706" s="45"/>
      <c r="G706" s="50"/>
      <c r="H706" s="50"/>
      <c r="I706" s="50"/>
      <c r="J706" s="50"/>
    </row>
    <row r="707" spans="3:10" s="57" customFormat="1" ht="15" customHeight="1">
      <c r="C707" s="82"/>
      <c r="D707" s="45"/>
      <c r="E707" s="45"/>
      <c r="F707" s="45"/>
      <c r="G707" s="50"/>
      <c r="H707" s="50"/>
      <c r="I707" s="50"/>
      <c r="J707" s="50"/>
    </row>
    <row r="708" spans="3:10" s="57" customFormat="1" ht="15" customHeight="1">
      <c r="C708" s="82"/>
      <c r="D708" s="45"/>
      <c r="E708" s="45"/>
      <c r="F708" s="45"/>
      <c r="G708" s="50"/>
      <c r="H708" s="50"/>
      <c r="I708" s="50"/>
      <c r="J708" s="50"/>
    </row>
    <row r="709" spans="3:10" s="57" customFormat="1" ht="15" customHeight="1">
      <c r="C709" s="82"/>
      <c r="D709" s="45"/>
      <c r="E709" s="45"/>
      <c r="F709" s="45"/>
      <c r="G709" s="50"/>
      <c r="H709" s="50"/>
      <c r="I709" s="50"/>
      <c r="J709" s="50"/>
    </row>
    <row r="710" spans="3:10" s="57" customFormat="1" ht="15" customHeight="1">
      <c r="C710" s="82"/>
      <c r="D710" s="45"/>
      <c r="E710" s="45"/>
      <c r="F710" s="45"/>
      <c r="G710" s="50"/>
      <c r="H710" s="50"/>
      <c r="I710" s="50"/>
      <c r="J710" s="50"/>
    </row>
    <row r="711" spans="3:10" s="57" customFormat="1" ht="15" customHeight="1">
      <c r="C711" s="82"/>
      <c r="D711" s="45"/>
      <c r="E711" s="45"/>
      <c r="F711" s="45"/>
      <c r="G711" s="50"/>
      <c r="H711" s="50"/>
      <c r="I711" s="50"/>
      <c r="J711" s="50"/>
    </row>
    <row r="712" spans="3:10" s="57" customFormat="1" ht="15" customHeight="1">
      <c r="C712" s="82"/>
      <c r="D712" s="45"/>
      <c r="E712" s="45"/>
      <c r="F712" s="45"/>
      <c r="G712" s="50"/>
      <c r="H712" s="50"/>
      <c r="I712" s="50"/>
      <c r="J712" s="50"/>
    </row>
    <row r="713" spans="3:10" s="57" customFormat="1" ht="15" customHeight="1">
      <c r="C713" s="82"/>
      <c r="D713" s="45"/>
      <c r="E713" s="45"/>
      <c r="F713" s="45"/>
      <c r="G713" s="50"/>
      <c r="H713" s="50"/>
      <c r="I713" s="50"/>
      <c r="J713" s="50"/>
    </row>
    <row r="714" spans="3:10" s="57" customFormat="1" ht="15" customHeight="1">
      <c r="C714" s="82"/>
      <c r="D714" s="45"/>
      <c r="E714" s="45"/>
      <c r="F714" s="45"/>
      <c r="G714" s="50"/>
      <c r="H714" s="50"/>
      <c r="I714" s="50"/>
      <c r="J714" s="50"/>
    </row>
    <row r="715" spans="3:10" s="57" customFormat="1" ht="15" customHeight="1">
      <c r="C715" s="82"/>
      <c r="D715" s="45"/>
      <c r="E715" s="45"/>
      <c r="F715" s="45"/>
      <c r="G715" s="50"/>
      <c r="H715" s="50"/>
      <c r="I715" s="50"/>
      <c r="J715" s="50"/>
    </row>
    <row r="716" spans="3:10" s="57" customFormat="1" ht="15" customHeight="1">
      <c r="C716" s="82"/>
      <c r="D716" s="45"/>
      <c r="E716" s="45"/>
      <c r="F716" s="45"/>
      <c r="G716" s="50"/>
      <c r="H716" s="50"/>
      <c r="I716" s="50"/>
      <c r="J716" s="50"/>
    </row>
    <row r="717" spans="3:10" s="57" customFormat="1" ht="15" customHeight="1">
      <c r="C717" s="82"/>
      <c r="D717" s="45"/>
      <c r="E717" s="45"/>
      <c r="F717" s="45"/>
      <c r="G717" s="50"/>
      <c r="H717" s="50"/>
      <c r="I717" s="50"/>
      <c r="J717" s="50"/>
    </row>
    <row r="718" spans="3:10" s="57" customFormat="1" ht="12.75">
      <c r="C718" s="82"/>
      <c r="D718" s="45"/>
      <c r="E718" s="45"/>
      <c r="F718" s="45"/>
      <c r="G718" s="50"/>
      <c r="H718" s="50"/>
      <c r="I718" s="50"/>
      <c r="J718" s="50"/>
    </row>
    <row r="719" spans="3:10" s="57" customFormat="1" ht="12.75">
      <c r="C719" s="82"/>
      <c r="D719" s="45"/>
      <c r="E719" s="45"/>
      <c r="F719" s="45"/>
      <c r="G719" s="50"/>
      <c r="H719" s="50"/>
      <c r="I719" s="50"/>
      <c r="J719" s="50"/>
    </row>
    <row r="720" spans="3:10" s="57" customFormat="1" ht="12.75">
      <c r="C720" s="82"/>
      <c r="D720" s="45"/>
      <c r="E720" s="45"/>
      <c r="F720" s="45"/>
      <c r="G720" s="50"/>
      <c r="H720" s="50"/>
      <c r="I720" s="50"/>
      <c r="J720" s="50"/>
    </row>
    <row r="721" spans="3:10" s="57" customFormat="1" ht="12.75">
      <c r="C721" s="82"/>
      <c r="D721" s="45"/>
      <c r="E721" s="45"/>
      <c r="F721" s="45"/>
      <c r="G721" s="50"/>
      <c r="H721" s="50"/>
      <c r="I721" s="50"/>
      <c r="J721" s="50"/>
    </row>
    <row r="722" spans="3:10" s="57" customFormat="1" ht="12.75">
      <c r="C722" s="82"/>
      <c r="D722" s="45"/>
      <c r="E722" s="45"/>
      <c r="F722" s="45"/>
      <c r="G722" s="50"/>
      <c r="H722" s="50"/>
      <c r="I722" s="50"/>
      <c r="J722" s="50"/>
    </row>
    <row r="723" spans="3:10" s="57" customFormat="1" ht="12.75">
      <c r="C723" s="82"/>
      <c r="D723" s="45"/>
      <c r="E723" s="45"/>
      <c r="F723" s="45"/>
      <c r="G723" s="50"/>
      <c r="H723" s="50"/>
      <c r="I723" s="50"/>
      <c r="J723" s="50"/>
    </row>
    <row r="724" spans="3:10" s="57" customFormat="1" ht="12.75">
      <c r="C724" s="82"/>
      <c r="D724" s="45"/>
      <c r="E724" s="45"/>
      <c r="F724" s="45"/>
      <c r="G724" s="50"/>
      <c r="H724" s="50"/>
      <c r="I724" s="50"/>
      <c r="J724" s="50"/>
    </row>
    <row r="725" spans="3:10" s="57" customFormat="1" ht="12.75">
      <c r="C725" s="82"/>
      <c r="D725" s="45"/>
      <c r="E725" s="45"/>
      <c r="F725" s="45"/>
      <c r="G725" s="50"/>
      <c r="H725" s="50"/>
      <c r="I725" s="50"/>
      <c r="J725" s="50"/>
    </row>
    <row r="726" spans="3:10" s="57" customFormat="1" ht="12.75">
      <c r="C726" s="82"/>
      <c r="D726" s="45"/>
      <c r="E726" s="45"/>
      <c r="F726" s="45"/>
      <c r="G726" s="50"/>
      <c r="H726" s="50"/>
      <c r="I726" s="50"/>
      <c r="J726" s="50"/>
    </row>
    <row r="727" spans="3:10" s="57" customFormat="1" ht="12.75">
      <c r="C727" s="82"/>
      <c r="D727" s="45"/>
      <c r="E727" s="45"/>
      <c r="F727" s="45"/>
      <c r="G727" s="50"/>
      <c r="H727" s="50"/>
      <c r="I727" s="50"/>
      <c r="J727" s="50"/>
    </row>
    <row r="728" spans="3:10" s="57" customFormat="1" ht="12.75">
      <c r="C728" s="82"/>
      <c r="D728" s="45"/>
      <c r="E728" s="45"/>
      <c r="F728" s="45"/>
      <c r="G728" s="50"/>
      <c r="H728" s="50"/>
      <c r="I728" s="50"/>
      <c r="J728" s="50"/>
    </row>
    <row r="729" spans="3:10" s="57" customFormat="1" ht="12.75">
      <c r="C729" s="82"/>
      <c r="D729" s="45"/>
      <c r="E729" s="45"/>
      <c r="F729" s="45"/>
      <c r="G729" s="50"/>
      <c r="H729" s="50"/>
      <c r="I729" s="50"/>
      <c r="J729" s="50"/>
    </row>
    <row r="730" spans="3:10" s="57" customFormat="1" ht="12.75">
      <c r="C730" s="82"/>
      <c r="D730" s="45"/>
      <c r="E730" s="45"/>
      <c r="F730" s="45"/>
      <c r="G730" s="50"/>
      <c r="H730" s="50"/>
      <c r="I730" s="50"/>
      <c r="J730" s="50"/>
    </row>
    <row r="731" spans="3:10" s="57" customFormat="1" ht="12.75">
      <c r="C731" s="82"/>
      <c r="D731" s="45"/>
      <c r="E731" s="45"/>
      <c r="F731" s="45"/>
      <c r="G731" s="50"/>
      <c r="H731" s="50"/>
      <c r="I731" s="50"/>
      <c r="J731" s="50"/>
    </row>
    <row r="732" spans="3:10" s="57" customFormat="1" ht="12.75">
      <c r="C732" s="82"/>
      <c r="D732" s="45"/>
      <c r="E732" s="45"/>
      <c r="F732" s="45"/>
      <c r="G732" s="50"/>
      <c r="H732" s="50"/>
      <c r="I732" s="50"/>
      <c r="J732" s="50"/>
    </row>
    <row r="733" spans="3:10" s="57" customFormat="1" ht="12.75">
      <c r="C733" s="82"/>
      <c r="D733" s="45"/>
      <c r="E733" s="45"/>
      <c r="F733" s="45"/>
      <c r="G733" s="50"/>
      <c r="H733" s="50"/>
      <c r="I733" s="50"/>
      <c r="J733" s="50"/>
    </row>
    <row r="734" spans="3:10" s="57" customFormat="1" ht="12.75">
      <c r="C734" s="82"/>
      <c r="D734" s="45"/>
      <c r="E734" s="45"/>
      <c r="F734" s="45"/>
      <c r="G734" s="50"/>
      <c r="H734" s="50"/>
      <c r="I734" s="50"/>
      <c r="J734" s="50"/>
    </row>
    <row r="735" spans="3:10" s="57" customFormat="1" ht="12.75">
      <c r="C735" s="82"/>
      <c r="D735" s="45"/>
      <c r="E735" s="45"/>
      <c r="F735" s="45"/>
      <c r="G735" s="50"/>
      <c r="H735" s="50"/>
      <c r="I735" s="50"/>
      <c r="J735" s="50"/>
    </row>
    <row r="736" spans="3:10" s="57" customFormat="1" ht="12.75">
      <c r="C736" s="82"/>
      <c r="D736" s="45"/>
      <c r="E736" s="45"/>
      <c r="F736" s="45"/>
      <c r="G736" s="50"/>
      <c r="H736" s="50"/>
      <c r="I736" s="50"/>
      <c r="J736" s="50"/>
    </row>
    <row r="737" spans="3:10" s="57" customFormat="1" ht="12.75">
      <c r="C737" s="82"/>
      <c r="D737" s="45"/>
      <c r="E737" s="45"/>
      <c r="F737" s="45"/>
      <c r="G737" s="50"/>
      <c r="H737" s="50"/>
      <c r="I737" s="50"/>
      <c r="J737" s="50"/>
    </row>
    <row r="738" spans="3:10" s="57" customFormat="1" ht="12.75">
      <c r="C738" s="82"/>
      <c r="D738" s="45"/>
      <c r="E738" s="45"/>
      <c r="F738" s="45"/>
      <c r="G738" s="50"/>
      <c r="H738" s="50"/>
      <c r="I738" s="50"/>
      <c r="J738" s="50"/>
    </row>
    <row r="739" spans="3:10" s="57" customFormat="1" ht="12.75">
      <c r="C739" s="82"/>
      <c r="D739" s="45"/>
      <c r="E739" s="45"/>
      <c r="F739" s="45"/>
      <c r="G739" s="50"/>
      <c r="H739" s="50"/>
      <c r="I739" s="50"/>
      <c r="J739" s="50"/>
    </row>
    <row r="740" spans="3:10" s="57" customFormat="1" ht="12.75">
      <c r="C740" s="82"/>
      <c r="D740" s="45"/>
      <c r="E740" s="45"/>
      <c r="F740" s="45"/>
      <c r="G740" s="50"/>
      <c r="H740" s="50"/>
      <c r="I740" s="50"/>
      <c r="J740" s="50"/>
    </row>
    <row r="741" spans="3:10" s="57" customFormat="1" ht="12.75">
      <c r="C741" s="82"/>
      <c r="D741" s="45"/>
      <c r="E741" s="45"/>
      <c r="F741" s="45"/>
      <c r="G741" s="50"/>
      <c r="H741" s="50"/>
      <c r="I741" s="50"/>
      <c r="J741" s="50"/>
    </row>
    <row r="742" spans="3:10" s="57" customFormat="1" ht="12.75">
      <c r="C742" s="82"/>
      <c r="D742" s="45"/>
      <c r="E742" s="45"/>
      <c r="F742" s="45"/>
      <c r="G742" s="50"/>
      <c r="H742" s="50"/>
      <c r="I742" s="50"/>
      <c r="J742" s="50"/>
    </row>
    <row r="743" spans="3:10" s="57" customFormat="1" ht="12.75">
      <c r="C743" s="82"/>
      <c r="D743" s="45"/>
      <c r="E743" s="45"/>
      <c r="F743" s="45"/>
      <c r="G743" s="50"/>
      <c r="H743" s="50"/>
      <c r="I743" s="50"/>
      <c r="J743" s="50"/>
    </row>
    <row r="744" spans="3:10" s="57" customFormat="1" ht="12.75">
      <c r="C744" s="82"/>
      <c r="D744" s="45"/>
      <c r="E744" s="45"/>
      <c r="F744" s="45"/>
      <c r="G744" s="50"/>
      <c r="H744" s="50"/>
      <c r="I744" s="50"/>
      <c r="J744" s="50"/>
    </row>
    <row r="745" spans="3:10" s="57" customFormat="1" ht="12.75">
      <c r="C745" s="82"/>
      <c r="D745" s="45"/>
      <c r="E745" s="45"/>
      <c r="F745" s="45"/>
      <c r="G745" s="50"/>
      <c r="H745" s="50"/>
      <c r="I745" s="50"/>
      <c r="J745" s="50"/>
    </row>
    <row r="746" spans="3:10" s="57" customFormat="1" ht="12.75">
      <c r="C746" s="82"/>
      <c r="D746" s="45"/>
      <c r="E746" s="45"/>
      <c r="F746" s="45"/>
      <c r="G746" s="50"/>
      <c r="H746" s="50"/>
      <c r="I746" s="50"/>
      <c r="J746" s="50"/>
    </row>
    <row r="747" spans="3:10" s="57" customFormat="1" ht="12.75">
      <c r="C747" s="82"/>
      <c r="D747" s="45"/>
      <c r="E747" s="45"/>
      <c r="F747" s="45"/>
      <c r="G747" s="50"/>
      <c r="H747" s="50"/>
      <c r="I747" s="50"/>
      <c r="J747" s="50"/>
    </row>
    <row r="748" spans="3:10" s="57" customFormat="1" ht="12.75">
      <c r="C748" s="82"/>
      <c r="D748" s="45"/>
      <c r="E748" s="45"/>
      <c r="F748" s="45"/>
      <c r="G748" s="50"/>
      <c r="H748" s="50"/>
      <c r="I748" s="50"/>
      <c r="J748" s="50"/>
    </row>
    <row r="749" spans="3:10" s="57" customFormat="1" ht="12.75">
      <c r="C749" s="82"/>
      <c r="D749" s="45"/>
      <c r="E749" s="45"/>
      <c r="F749" s="45"/>
      <c r="G749" s="50"/>
      <c r="H749" s="50"/>
      <c r="I749" s="50"/>
      <c r="J749" s="50"/>
    </row>
    <row r="750" spans="3:10" s="57" customFormat="1" ht="12.75">
      <c r="C750" s="82"/>
      <c r="D750" s="45"/>
      <c r="E750" s="45"/>
      <c r="F750" s="45"/>
      <c r="G750" s="50"/>
      <c r="H750" s="50"/>
      <c r="I750" s="50"/>
      <c r="J750" s="50"/>
    </row>
    <row r="751" spans="3:10" s="57" customFormat="1" ht="12.75">
      <c r="C751" s="82"/>
      <c r="D751" s="45"/>
      <c r="E751" s="45"/>
      <c r="F751" s="45"/>
      <c r="G751" s="50"/>
      <c r="H751" s="50"/>
      <c r="I751" s="50"/>
      <c r="J751" s="50"/>
    </row>
    <row r="752" spans="3:10" s="57" customFormat="1" ht="12.75">
      <c r="C752" s="82"/>
      <c r="D752" s="45"/>
      <c r="E752" s="45"/>
      <c r="F752" s="45"/>
      <c r="G752" s="50"/>
      <c r="H752" s="50"/>
      <c r="I752" s="50"/>
      <c r="J752" s="50"/>
    </row>
    <row r="753" spans="3:10" s="57" customFormat="1" ht="12.75">
      <c r="C753" s="82"/>
      <c r="D753" s="45"/>
      <c r="E753" s="45"/>
      <c r="F753" s="45"/>
      <c r="G753" s="50"/>
      <c r="H753" s="50"/>
      <c r="I753" s="50"/>
      <c r="J753" s="50"/>
    </row>
    <row r="754" spans="3:10" s="57" customFormat="1" ht="12.75">
      <c r="C754" s="82"/>
      <c r="D754" s="45"/>
      <c r="E754" s="45"/>
      <c r="F754" s="45"/>
      <c r="G754" s="50"/>
      <c r="H754" s="50"/>
      <c r="I754" s="50"/>
      <c r="J754" s="50"/>
    </row>
    <row r="755" spans="3:10" s="57" customFormat="1" ht="12.75">
      <c r="C755" s="82"/>
      <c r="D755" s="45"/>
      <c r="E755" s="45"/>
      <c r="F755" s="45"/>
      <c r="G755" s="50"/>
      <c r="H755" s="50"/>
      <c r="I755" s="50"/>
      <c r="J755" s="50"/>
    </row>
    <row r="756" spans="3:10" s="57" customFormat="1" ht="12.75">
      <c r="C756" s="82"/>
      <c r="D756" s="45"/>
      <c r="E756" s="45"/>
      <c r="F756" s="45"/>
      <c r="G756" s="50"/>
      <c r="H756" s="50"/>
      <c r="I756" s="50"/>
      <c r="J756" s="50"/>
    </row>
    <row r="757" spans="3:10" s="57" customFormat="1" ht="12.75">
      <c r="C757" s="82"/>
      <c r="D757" s="45"/>
      <c r="E757" s="45"/>
      <c r="F757" s="45"/>
      <c r="G757" s="50"/>
      <c r="H757" s="50"/>
      <c r="I757" s="50"/>
      <c r="J757" s="50"/>
    </row>
    <row r="758" spans="3:10" s="57" customFormat="1" ht="12.75">
      <c r="C758" s="82"/>
      <c r="D758" s="45"/>
      <c r="E758" s="45"/>
      <c r="F758" s="45"/>
      <c r="G758" s="50"/>
      <c r="H758" s="50"/>
      <c r="I758" s="50"/>
      <c r="J758" s="50"/>
    </row>
    <row r="759" spans="3:10" s="57" customFormat="1" ht="12.75">
      <c r="C759" s="82"/>
      <c r="D759" s="45"/>
      <c r="E759" s="45"/>
      <c r="F759" s="45"/>
      <c r="G759" s="50"/>
      <c r="H759" s="50"/>
      <c r="I759" s="50"/>
      <c r="J759" s="50"/>
    </row>
    <row r="760" spans="3:10" s="57" customFormat="1" ht="12.75">
      <c r="C760" s="82"/>
      <c r="D760" s="45"/>
      <c r="E760" s="45"/>
      <c r="F760" s="45"/>
      <c r="G760" s="50"/>
      <c r="H760" s="50"/>
      <c r="I760" s="50"/>
      <c r="J760" s="50"/>
    </row>
    <row r="761" spans="3:10" s="57" customFormat="1" ht="12.75">
      <c r="C761" s="82"/>
      <c r="D761" s="45"/>
      <c r="E761" s="45"/>
      <c r="F761" s="45"/>
      <c r="G761" s="50"/>
      <c r="H761" s="50"/>
      <c r="I761" s="50"/>
      <c r="J761" s="50"/>
    </row>
    <row r="762" spans="3:10" s="57" customFormat="1" ht="12.75">
      <c r="C762" s="82"/>
      <c r="D762" s="45"/>
      <c r="E762" s="45"/>
      <c r="F762" s="45"/>
      <c r="G762" s="50"/>
      <c r="H762" s="50"/>
      <c r="I762" s="50"/>
      <c r="J762" s="50"/>
    </row>
    <row r="763" spans="3:10" s="57" customFormat="1" ht="12.75">
      <c r="C763" s="82"/>
      <c r="D763" s="45"/>
      <c r="E763" s="45"/>
      <c r="F763" s="45"/>
      <c r="G763" s="50"/>
      <c r="H763" s="50"/>
      <c r="I763" s="50"/>
      <c r="J763" s="50"/>
    </row>
    <row r="764" spans="3:10" s="57" customFormat="1" ht="12.75">
      <c r="C764" s="82"/>
      <c r="D764" s="45"/>
      <c r="E764" s="45"/>
      <c r="F764" s="45"/>
      <c r="G764" s="50"/>
      <c r="H764" s="50"/>
      <c r="I764" s="50"/>
      <c r="J764" s="50"/>
    </row>
    <row r="765" spans="3:10" s="57" customFormat="1" ht="12.75">
      <c r="C765" s="82"/>
      <c r="D765" s="45"/>
      <c r="E765" s="45"/>
      <c r="F765" s="45"/>
      <c r="G765" s="50"/>
      <c r="H765" s="50"/>
      <c r="I765" s="50"/>
      <c r="J765" s="50"/>
    </row>
    <row r="766" spans="3:10" s="57" customFormat="1" ht="12.75">
      <c r="C766" s="82"/>
      <c r="D766" s="45"/>
      <c r="E766" s="45"/>
      <c r="F766" s="45"/>
      <c r="G766" s="50"/>
      <c r="H766" s="50"/>
      <c r="I766" s="50"/>
      <c r="J766" s="50"/>
    </row>
    <row r="767" spans="3:10" s="57" customFormat="1" ht="12.75">
      <c r="C767" s="82"/>
      <c r="D767" s="45"/>
      <c r="E767" s="45"/>
      <c r="F767" s="45"/>
      <c r="G767" s="50"/>
      <c r="H767" s="50"/>
      <c r="I767" s="50"/>
      <c r="J767" s="50"/>
    </row>
    <row r="768" spans="3:10" s="57" customFormat="1" ht="12.75">
      <c r="C768" s="82"/>
      <c r="D768" s="45"/>
      <c r="E768" s="45"/>
      <c r="F768" s="45"/>
      <c r="G768" s="50"/>
      <c r="H768" s="50"/>
      <c r="I768" s="50"/>
      <c r="J768" s="50"/>
    </row>
    <row r="769" spans="3:10" s="57" customFormat="1" ht="12.75">
      <c r="C769" s="82"/>
      <c r="D769" s="45"/>
      <c r="E769" s="45"/>
      <c r="F769" s="45"/>
      <c r="G769" s="50"/>
      <c r="H769" s="50"/>
      <c r="I769" s="50"/>
      <c r="J769" s="50"/>
    </row>
    <row r="770" spans="3:10" s="57" customFormat="1" ht="12.75">
      <c r="C770" s="82"/>
      <c r="D770" s="45"/>
      <c r="E770" s="45"/>
      <c r="F770" s="45"/>
      <c r="G770" s="50"/>
      <c r="H770" s="50"/>
      <c r="I770" s="50"/>
      <c r="J770" s="50"/>
    </row>
    <row r="771" spans="3:10" s="57" customFormat="1" ht="12.75">
      <c r="C771" s="82"/>
      <c r="D771" s="45"/>
      <c r="E771" s="45"/>
      <c r="F771" s="45"/>
      <c r="G771" s="50"/>
      <c r="H771" s="50"/>
      <c r="I771" s="50"/>
      <c r="J771" s="50"/>
    </row>
    <row r="772" spans="3:10" s="57" customFormat="1" ht="12.75">
      <c r="C772" s="82"/>
      <c r="D772" s="45"/>
      <c r="E772" s="45"/>
      <c r="F772" s="45"/>
      <c r="G772" s="50"/>
      <c r="H772" s="50"/>
      <c r="I772" s="50"/>
      <c r="J772" s="50"/>
    </row>
    <row r="773" spans="3:10" s="57" customFormat="1" ht="12.75">
      <c r="C773" s="82"/>
      <c r="D773" s="45"/>
      <c r="E773" s="45"/>
      <c r="F773" s="45"/>
      <c r="G773" s="50"/>
      <c r="H773" s="50"/>
      <c r="I773" s="50"/>
      <c r="J773" s="50"/>
    </row>
    <row r="774" spans="3:10" s="57" customFormat="1" ht="12.75">
      <c r="C774" s="82"/>
      <c r="D774" s="45"/>
      <c r="E774" s="45"/>
      <c r="F774" s="45"/>
      <c r="G774" s="50"/>
      <c r="H774" s="50"/>
      <c r="I774" s="50"/>
      <c r="J774" s="50"/>
    </row>
    <row r="775" spans="3:10" s="57" customFormat="1" ht="12.75">
      <c r="C775" s="82"/>
      <c r="D775" s="45"/>
      <c r="E775" s="45"/>
      <c r="F775" s="45"/>
      <c r="G775" s="50"/>
      <c r="H775" s="50"/>
      <c r="I775" s="50"/>
      <c r="J775" s="50"/>
    </row>
    <row r="776" spans="3:10" s="57" customFormat="1" ht="12.75">
      <c r="C776" s="82"/>
      <c r="D776" s="45"/>
      <c r="E776" s="45"/>
      <c r="F776" s="45"/>
      <c r="G776" s="50"/>
      <c r="H776" s="50"/>
      <c r="I776" s="50"/>
      <c r="J776" s="50"/>
    </row>
    <row r="777" spans="3:10" s="57" customFormat="1" ht="12.75">
      <c r="C777" s="82"/>
      <c r="D777" s="45"/>
      <c r="E777" s="45"/>
      <c r="F777" s="45"/>
      <c r="G777" s="50"/>
      <c r="H777" s="50"/>
      <c r="I777" s="50"/>
      <c r="J777" s="50"/>
    </row>
    <row r="778" spans="3:10" s="57" customFormat="1" ht="12.75">
      <c r="C778" s="82"/>
      <c r="D778" s="45"/>
      <c r="E778" s="45"/>
      <c r="F778" s="45"/>
      <c r="G778" s="50"/>
      <c r="H778" s="50"/>
      <c r="I778" s="50"/>
      <c r="J778" s="50"/>
    </row>
    <row r="779" spans="3:10" s="57" customFormat="1" ht="12.75">
      <c r="C779" s="82"/>
      <c r="D779" s="45"/>
      <c r="E779" s="45"/>
      <c r="F779" s="45"/>
      <c r="G779" s="50"/>
      <c r="H779" s="50"/>
      <c r="I779" s="50"/>
      <c r="J779" s="50"/>
    </row>
    <row r="780" spans="3:10" s="57" customFormat="1" ht="12.75">
      <c r="C780" s="82"/>
      <c r="D780" s="45"/>
      <c r="E780" s="45"/>
      <c r="F780" s="45"/>
      <c r="G780" s="50"/>
      <c r="H780" s="50"/>
      <c r="I780" s="50"/>
      <c r="J780" s="50"/>
    </row>
    <row r="781" spans="3:10" s="57" customFormat="1" ht="12.75">
      <c r="C781" s="82"/>
      <c r="D781" s="45"/>
      <c r="E781" s="45"/>
      <c r="F781" s="45"/>
      <c r="G781" s="50"/>
      <c r="H781" s="50"/>
      <c r="I781" s="50"/>
      <c r="J781" s="50"/>
    </row>
    <row r="782" spans="3:10" s="57" customFormat="1" ht="12.75">
      <c r="C782" s="82"/>
      <c r="D782" s="45"/>
      <c r="E782" s="45"/>
      <c r="F782" s="45"/>
      <c r="G782" s="50"/>
      <c r="H782" s="50"/>
      <c r="I782" s="50"/>
      <c r="J782" s="50"/>
    </row>
    <row r="783" spans="3:10" s="57" customFormat="1" ht="12.75">
      <c r="C783" s="82"/>
      <c r="D783" s="45"/>
      <c r="E783" s="45"/>
      <c r="F783" s="45"/>
      <c r="G783" s="50"/>
      <c r="H783" s="50"/>
      <c r="I783" s="50"/>
      <c r="J783" s="50"/>
    </row>
    <row r="784" spans="3:10" s="57" customFormat="1" ht="12.75">
      <c r="C784" s="82"/>
      <c r="D784" s="45"/>
      <c r="E784" s="45"/>
      <c r="F784" s="45"/>
      <c r="G784" s="50"/>
      <c r="H784" s="50"/>
      <c r="I784" s="50"/>
      <c r="J784" s="50"/>
    </row>
    <row r="785" spans="3:10" s="57" customFormat="1" ht="12.75">
      <c r="C785" s="82"/>
      <c r="D785" s="45"/>
      <c r="E785" s="45"/>
      <c r="F785" s="45"/>
      <c r="G785" s="50"/>
      <c r="H785" s="50"/>
      <c r="I785" s="50"/>
      <c r="J785" s="50"/>
    </row>
    <row r="786" spans="3:10" s="57" customFormat="1" ht="12.75">
      <c r="C786" s="82"/>
      <c r="D786" s="45"/>
      <c r="E786" s="45"/>
      <c r="F786" s="45"/>
      <c r="G786" s="50"/>
      <c r="H786" s="50"/>
      <c r="I786" s="50"/>
      <c r="J786" s="50"/>
    </row>
    <row r="787" spans="3:10" s="57" customFormat="1" ht="12.75">
      <c r="C787" s="82"/>
      <c r="D787" s="45"/>
      <c r="E787" s="45"/>
      <c r="F787" s="45"/>
      <c r="G787" s="50"/>
      <c r="H787" s="50"/>
      <c r="I787" s="50"/>
      <c r="J787" s="50"/>
    </row>
    <row r="788" spans="3:10" s="57" customFormat="1" ht="12.75">
      <c r="C788" s="82"/>
      <c r="D788" s="45"/>
      <c r="E788" s="45"/>
      <c r="F788" s="45"/>
      <c r="G788" s="50"/>
      <c r="H788" s="50"/>
      <c r="I788" s="50"/>
      <c r="J788" s="50"/>
    </row>
    <row r="789" spans="3:10" s="57" customFormat="1" ht="12.75">
      <c r="C789" s="82"/>
      <c r="D789" s="45"/>
      <c r="E789" s="45"/>
      <c r="F789" s="45"/>
      <c r="G789" s="50"/>
      <c r="H789" s="50"/>
      <c r="I789" s="50"/>
      <c r="J789" s="50"/>
    </row>
    <row r="790" spans="3:10" s="57" customFormat="1" ht="12.75">
      <c r="C790" s="82"/>
      <c r="D790" s="45"/>
      <c r="E790" s="45"/>
      <c r="F790" s="45"/>
      <c r="G790" s="50"/>
      <c r="H790" s="50"/>
      <c r="I790" s="50"/>
      <c r="J790" s="50"/>
    </row>
    <row r="791" spans="3:10" s="57" customFormat="1" ht="12.75">
      <c r="C791" s="82"/>
      <c r="D791" s="45"/>
      <c r="E791" s="45"/>
      <c r="F791" s="45"/>
      <c r="G791" s="50"/>
      <c r="H791" s="50"/>
      <c r="I791" s="50"/>
      <c r="J791" s="50"/>
    </row>
    <row r="792" spans="3:10" s="57" customFormat="1" ht="12.75">
      <c r="C792" s="82"/>
      <c r="D792" s="45"/>
      <c r="E792" s="45"/>
      <c r="F792" s="45"/>
      <c r="G792" s="50"/>
      <c r="H792" s="50"/>
      <c r="I792" s="50"/>
      <c r="J792" s="50"/>
    </row>
    <row r="793" spans="3:10" s="57" customFormat="1" ht="12.75">
      <c r="C793" s="82"/>
      <c r="D793" s="45"/>
      <c r="E793" s="45"/>
      <c r="F793" s="45"/>
      <c r="G793" s="50"/>
      <c r="H793" s="50"/>
      <c r="I793" s="50"/>
      <c r="J793" s="50"/>
    </row>
    <row r="794" spans="3:10" s="57" customFormat="1" ht="12.75">
      <c r="C794" s="82"/>
      <c r="D794" s="45"/>
      <c r="E794" s="45"/>
      <c r="F794" s="45"/>
      <c r="G794" s="50"/>
      <c r="H794" s="50"/>
      <c r="I794" s="50"/>
      <c r="J794" s="50"/>
    </row>
    <row r="795" spans="3:10" s="57" customFormat="1" ht="12.75">
      <c r="C795" s="82"/>
      <c r="D795" s="45"/>
      <c r="E795" s="45"/>
      <c r="F795" s="45"/>
      <c r="G795" s="50"/>
      <c r="H795" s="50"/>
      <c r="I795" s="50"/>
      <c r="J795" s="50"/>
    </row>
    <row r="796" spans="3:10" s="57" customFormat="1" ht="12.75">
      <c r="C796" s="82"/>
      <c r="D796" s="45"/>
      <c r="E796" s="45"/>
      <c r="F796" s="45"/>
      <c r="G796" s="50"/>
      <c r="H796" s="50"/>
      <c r="I796" s="50"/>
      <c r="J796" s="50"/>
    </row>
    <row r="797" spans="3:10" s="57" customFormat="1" ht="12.75">
      <c r="C797" s="82"/>
      <c r="D797" s="45"/>
      <c r="E797" s="45"/>
      <c r="F797" s="45"/>
      <c r="G797" s="50"/>
      <c r="H797" s="50"/>
      <c r="I797" s="50"/>
      <c r="J797" s="50"/>
    </row>
    <row r="798" spans="3:10" s="57" customFormat="1" ht="12.75">
      <c r="C798" s="82"/>
      <c r="D798" s="45"/>
      <c r="E798" s="45"/>
      <c r="F798" s="45"/>
      <c r="G798" s="50"/>
      <c r="H798" s="50"/>
      <c r="I798" s="50"/>
      <c r="J798" s="50"/>
    </row>
    <row r="799" spans="3:10" s="57" customFormat="1" ht="12.75">
      <c r="C799" s="82"/>
      <c r="D799" s="45"/>
      <c r="E799" s="45"/>
      <c r="F799" s="45"/>
      <c r="G799" s="50"/>
      <c r="H799" s="50"/>
      <c r="I799" s="50"/>
      <c r="J799" s="50"/>
    </row>
    <row r="800" spans="3:10" s="57" customFormat="1" ht="12.75">
      <c r="C800" s="82"/>
      <c r="D800" s="45"/>
      <c r="E800" s="45"/>
      <c r="F800" s="45"/>
      <c r="G800" s="50"/>
      <c r="H800" s="50"/>
      <c r="I800" s="50"/>
      <c r="J800" s="50"/>
    </row>
    <row r="801" spans="3:10" s="57" customFormat="1" ht="12.75">
      <c r="C801" s="82"/>
      <c r="D801" s="45"/>
      <c r="E801" s="45"/>
      <c r="F801" s="45"/>
      <c r="G801" s="50"/>
      <c r="H801" s="50"/>
      <c r="I801" s="50"/>
      <c r="J801" s="50"/>
    </row>
    <row r="802" spans="3:10" s="57" customFormat="1" ht="12.75">
      <c r="C802" s="82"/>
      <c r="D802" s="45"/>
      <c r="E802" s="45"/>
      <c r="F802" s="45"/>
      <c r="G802" s="50"/>
      <c r="H802" s="50"/>
      <c r="I802" s="50"/>
      <c r="J802" s="50"/>
    </row>
    <row r="803" spans="3:10" s="57" customFormat="1" ht="12.75">
      <c r="C803" s="82"/>
      <c r="D803" s="45"/>
      <c r="E803" s="45"/>
      <c r="F803" s="45"/>
      <c r="G803" s="50"/>
      <c r="H803" s="50"/>
      <c r="I803" s="50"/>
      <c r="J803" s="50"/>
    </row>
    <row r="804" spans="3:10" s="57" customFormat="1" ht="12.75">
      <c r="C804" s="82"/>
      <c r="D804" s="45"/>
      <c r="E804" s="45"/>
      <c r="F804" s="45"/>
      <c r="G804" s="50"/>
      <c r="H804" s="50"/>
      <c r="I804" s="50"/>
      <c r="J804" s="50"/>
    </row>
    <row r="805" spans="3:10" s="57" customFormat="1" ht="12.75">
      <c r="C805" s="82"/>
      <c r="D805" s="45"/>
      <c r="E805" s="45"/>
      <c r="F805" s="45"/>
      <c r="G805" s="50"/>
      <c r="H805" s="50"/>
      <c r="I805" s="50"/>
      <c r="J805" s="50"/>
    </row>
    <row r="806" spans="3:10" s="57" customFormat="1" ht="12.75">
      <c r="C806" s="82"/>
      <c r="D806" s="45"/>
      <c r="E806" s="45"/>
      <c r="F806" s="45"/>
      <c r="G806" s="50"/>
      <c r="H806" s="50"/>
      <c r="I806" s="50"/>
      <c r="J806" s="50"/>
    </row>
    <row r="807" spans="3:10" s="57" customFormat="1" ht="12.75">
      <c r="C807" s="82"/>
      <c r="D807" s="45"/>
      <c r="E807" s="45"/>
      <c r="F807" s="45"/>
      <c r="G807" s="50"/>
      <c r="H807" s="50"/>
      <c r="I807" s="50"/>
      <c r="J807" s="50"/>
    </row>
    <row r="808" spans="3:10" s="57" customFormat="1" ht="12.75">
      <c r="C808" s="82"/>
      <c r="D808" s="45"/>
      <c r="E808" s="45"/>
      <c r="F808" s="45"/>
      <c r="G808" s="50"/>
      <c r="H808" s="50"/>
      <c r="I808" s="50"/>
      <c r="J808" s="50"/>
    </row>
    <row r="809" spans="3:10" s="57" customFormat="1" ht="12.75">
      <c r="C809" s="82"/>
      <c r="D809" s="45"/>
      <c r="E809" s="45"/>
      <c r="F809" s="45"/>
      <c r="G809" s="50"/>
      <c r="H809" s="50"/>
      <c r="I809" s="50"/>
      <c r="J809" s="50"/>
    </row>
    <row r="810" spans="3:10" s="57" customFormat="1" ht="12.75">
      <c r="C810" s="82"/>
      <c r="D810" s="45"/>
      <c r="E810" s="45"/>
      <c r="F810" s="45"/>
      <c r="G810" s="50"/>
      <c r="H810" s="50"/>
      <c r="I810" s="50"/>
      <c r="J810" s="50"/>
    </row>
    <row r="811" spans="3:10" s="57" customFormat="1" ht="12.75">
      <c r="C811" s="82"/>
      <c r="D811" s="45"/>
      <c r="E811" s="45"/>
      <c r="F811" s="45"/>
      <c r="G811" s="50"/>
      <c r="H811" s="50"/>
      <c r="I811" s="50"/>
      <c r="J811" s="50"/>
    </row>
    <row r="812" spans="3:10" s="57" customFormat="1" ht="12.75">
      <c r="C812" s="82"/>
      <c r="D812" s="45"/>
      <c r="E812" s="45"/>
      <c r="F812" s="45"/>
      <c r="G812" s="50"/>
      <c r="H812" s="50"/>
      <c r="I812" s="50"/>
      <c r="J812" s="50"/>
    </row>
    <row r="813" spans="3:10" s="57" customFormat="1" ht="12.75">
      <c r="C813" s="82"/>
      <c r="D813" s="45"/>
      <c r="E813" s="45"/>
      <c r="F813" s="45"/>
      <c r="G813" s="50"/>
      <c r="H813" s="50"/>
      <c r="I813" s="50"/>
      <c r="J813" s="50"/>
    </row>
    <row r="814" spans="3:10" s="57" customFormat="1" ht="12.75">
      <c r="C814" s="82"/>
      <c r="D814" s="45"/>
      <c r="E814" s="45"/>
      <c r="F814" s="45"/>
      <c r="G814" s="50"/>
      <c r="H814" s="50"/>
      <c r="I814" s="50"/>
      <c r="J814" s="50"/>
    </row>
    <row r="815" spans="3:10" s="57" customFormat="1" ht="12.75">
      <c r="C815" s="82"/>
      <c r="D815" s="45"/>
      <c r="E815" s="45"/>
      <c r="F815" s="45"/>
      <c r="G815" s="50"/>
      <c r="H815" s="50"/>
      <c r="I815" s="50"/>
      <c r="J815" s="50"/>
    </row>
    <row r="816" spans="3:10" s="57" customFormat="1" ht="12.75">
      <c r="C816" s="82"/>
      <c r="D816" s="45"/>
      <c r="E816" s="45"/>
      <c r="F816" s="45"/>
      <c r="G816" s="50"/>
      <c r="H816" s="50"/>
      <c r="I816" s="50"/>
      <c r="J816" s="50"/>
    </row>
    <row r="817" spans="3:10" s="57" customFormat="1" ht="12.75">
      <c r="C817" s="82"/>
      <c r="D817" s="45"/>
      <c r="E817" s="45"/>
      <c r="F817" s="45"/>
      <c r="G817" s="50"/>
      <c r="H817" s="50"/>
      <c r="I817" s="50"/>
      <c r="J817" s="50"/>
    </row>
    <row r="818" spans="3:10" s="57" customFormat="1" ht="12.75">
      <c r="C818" s="82"/>
      <c r="D818" s="45"/>
      <c r="E818" s="45"/>
      <c r="F818" s="45"/>
      <c r="G818" s="50"/>
      <c r="H818" s="50"/>
      <c r="I818" s="50"/>
      <c r="J818" s="50"/>
    </row>
    <row r="819" spans="3:10" s="57" customFormat="1" ht="12.75">
      <c r="C819" s="82"/>
      <c r="D819" s="45"/>
      <c r="E819" s="45"/>
      <c r="F819" s="45"/>
      <c r="G819" s="50"/>
      <c r="H819" s="50"/>
      <c r="I819" s="50"/>
      <c r="J819" s="50"/>
    </row>
    <row r="820" spans="3:10" s="57" customFormat="1" ht="12.75">
      <c r="C820" s="82"/>
      <c r="D820" s="45"/>
      <c r="E820" s="45"/>
      <c r="F820" s="45"/>
      <c r="G820" s="50"/>
      <c r="H820" s="50"/>
      <c r="I820" s="50"/>
      <c r="J820" s="50"/>
    </row>
    <row r="821" spans="3:10" s="57" customFormat="1" ht="12.75">
      <c r="C821" s="82"/>
      <c r="D821" s="45"/>
      <c r="E821" s="45"/>
      <c r="F821" s="45"/>
      <c r="G821" s="50"/>
      <c r="H821" s="50"/>
      <c r="I821" s="50"/>
      <c r="J821" s="50"/>
    </row>
    <row r="822" spans="3:10" s="57" customFormat="1" ht="12.75">
      <c r="C822" s="82"/>
      <c r="D822" s="45"/>
      <c r="E822" s="45"/>
      <c r="F822" s="45"/>
      <c r="G822" s="50"/>
      <c r="H822" s="50"/>
      <c r="I822" s="50"/>
      <c r="J822" s="50"/>
    </row>
    <row r="823" spans="3:10" s="57" customFormat="1" ht="12.75">
      <c r="C823" s="82"/>
      <c r="D823" s="45"/>
      <c r="E823" s="45"/>
      <c r="F823" s="45"/>
      <c r="G823" s="50"/>
      <c r="H823" s="50"/>
      <c r="I823" s="50"/>
      <c r="J823" s="50"/>
    </row>
    <row r="824" spans="3:10" s="57" customFormat="1" ht="12.75">
      <c r="C824" s="82"/>
      <c r="D824" s="45"/>
      <c r="E824" s="45"/>
      <c r="F824" s="45"/>
      <c r="G824" s="50"/>
      <c r="H824" s="50"/>
      <c r="I824" s="50"/>
      <c r="J824" s="50"/>
    </row>
    <row r="825" spans="3:10" s="57" customFormat="1" ht="12.75">
      <c r="C825" s="82"/>
      <c r="D825" s="45"/>
      <c r="E825" s="45"/>
      <c r="F825" s="45"/>
      <c r="G825" s="50"/>
      <c r="H825" s="50"/>
      <c r="I825" s="50"/>
      <c r="J825" s="50"/>
    </row>
    <row r="826" spans="3:10" s="57" customFormat="1" ht="12.75">
      <c r="C826" s="82"/>
      <c r="D826" s="45"/>
      <c r="E826" s="45"/>
      <c r="F826" s="45"/>
      <c r="G826" s="50"/>
      <c r="H826" s="50"/>
      <c r="I826" s="50"/>
      <c r="J826" s="50"/>
    </row>
    <row r="827" spans="3:10" s="57" customFormat="1" ht="12.75">
      <c r="C827" s="82"/>
      <c r="D827" s="45"/>
      <c r="E827" s="45"/>
      <c r="F827" s="45"/>
      <c r="G827" s="50"/>
      <c r="H827" s="50"/>
      <c r="I827" s="50"/>
      <c r="J827" s="50"/>
    </row>
    <row r="828" spans="3:10" s="57" customFormat="1" ht="12.75">
      <c r="C828" s="82"/>
      <c r="D828" s="45"/>
      <c r="E828" s="45"/>
      <c r="F828" s="45"/>
      <c r="G828" s="50"/>
      <c r="H828" s="50"/>
      <c r="I828" s="50"/>
      <c r="J828" s="50"/>
    </row>
    <row r="829" spans="3:10" s="57" customFormat="1" ht="12.75">
      <c r="C829" s="82"/>
      <c r="D829" s="45"/>
      <c r="E829" s="45"/>
      <c r="F829" s="45"/>
      <c r="G829" s="50"/>
      <c r="H829" s="50"/>
      <c r="I829" s="50"/>
      <c r="J829" s="50"/>
    </row>
    <row r="830" spans="3:10" s="57" customFormat="1" ht="12.75">
      <c r="C830" s="82"/>
      <c r="D830" s="45"/>
      <c r="E830" s="45"/>
      <c r="F830" s="45"/>
      <c r="G830" s="50"/>
      <c r="H830" s="50"/>
      <c r="I830" s="50"/>
      <c r="J830" s="50"/>
    </row>
    <row r="831" spans="3:10" s="57" customFormat="1" ht="12.75">
      <c r="C831" s="82"/>
      <c r="D831" s="45"/>
      <c r="E831" s="45"/>
      <c r="F831" s="45"/>
      <c r="G831" s="50"/>
      <c r="H831" s="50"/>
      <c r="I831" s="50"/>
      <c r="J831" s="50"/>
    </row>
    <row r="832" spans="3:10" s="57" customFormat="1" ht="12.75">
      <c r="C832" s="82"/>
      <c r="D832" s="45"/>
      <c r="E832" s="45"/>
      <c r="F832" s="45"/>
      <c r="G832" s="50"/>
      <c r="H832" s="50"/>
      <c r="I832" s="50"/>
      <c r="J832" s="50"/>
    </row>
    <row r="833" spans="3:10" s="57" customFormat="1" ht="12.75">
      <c r="C833" s="82"/>
      <c r="D833" s="45"/>
      <c r="E833" s="45"/>
      <c r="F833" s="45"/>
      <c r="G833" s="50"/>
      <c r="H833" s="50"/>
      <c r="I833" s="50"/>
      <c r="J833" s="50"/>
    </row>
    <row r="834" spans="3:10" s="57" customFormat="1" ht="12.75">
      <c r="C834" s="82"/>
      <c r="D834" s="45"/>
      <c r="E834" s="45"/>
      <c r="F834" s="45"/>
      <c r="G834" s="50"/>
      <c r="H834" s="50"/>
      <c r="I834" s="50"/>
      <c r="J834" s="50"/>
    </row>
    <row r="835" spans="3:10" s="57" customFormat="1" ht="12.75">
      <c r="C835" s="82"/>
      <c r="D835" s="45"/>
      <c r="E835" s="45"/>
      <c r="F835" s="45"/>
      <c r="G835" s="50"/>
      <c r="H835" s="50"/>
      <c r="I835" s="50"/>
      <c r="J835" s="50"/>
    </row>
    <row r="836" spans="3:10" s="57" customFormat="1" ht="12.75">
      <c r="C836" s="82"/>
      <c r="D836" s="45"/>
      <c r="E836" s="45"/>
      <c r="F836" s="45"/>
      <c r="G836" s="50"/>
      <c r="H836" s="50"/>
      <c r="I836" s="50"/>
      <c r="J836" s="50"/>
    </row>
    <row r="837" spans="3:10" s="57" customFormat="1" ht="12.75">
      <c r="C837" s="82"/>
      <c r="D837" s="45"/>
      <c r="E837" s="45"/>
      <c r="F837" s="45"/>
      <c r="G837" s="50"/>
      <c r="H837" s="50"/>
      <c r="I837" s="50"/>
      <c r="J837" s="50"/>
    </row>
    <row r="838" spans="3:10" s="57" customFormat="1" ht="12.75">
      <c r="C838" s="82"/>
      <c r="D838" s="45"/>
      <c r="E838" s="45"/>
      <c r="F838" s="45"/>
      <c r="G838" s="50"/>
      <c r="H838" s="50"/>
      <c r="I838" s="50"/>
      <c r="J838" s="50"/>
    </row>
    <row r="839" spans="3:10" s="57" customFormat="1" ht="12.75">
      <c r="C839" s="82"/>
      <c r="D839" s="45"/>
      <c r="E839" s="45"/>
      <c r="F839" s="45"/>
      <c r="G839" s="50"/>
      <c r="H839" s="50"/>
      <c r="I839" s="50"/>
      <c r="J839" s="50"/>
    </row>
    <row r="840" spans="3:10" s="57" customFormat="1" ht="12.75">
      <c r="C840" s="82"/>
      <c r="D840" s="45"/>
      <c r="E840" s="45"/>
      <c r="F840" s="45"/>
      <c r="G840" s="50"/>
      <c r="H840" s="50"/>
      <c r="I840" s="50"/>
      <c r="J840" s="50"/>
    </row>
    <row r="841" spans="3:10" s="57" customFormat="1" ht="12.75">
      <c r="C841" s="82"/>
      <c r="D841" s="45"/>
      <c r="E841" s="45"/>
      <c r="F841" s="45"/>
      <c r="G841" s="50"/>
      <c r="H841" s="50"/>
      <c r="I841" s="50"/>
      <c r="J841" s="50"/>
    </row>
    <row r="842" spans="3:10" s="57" customFormat="1" ht="12.75">
      <c r="C842" s="82"/>
      <c r="D842" s="45"/>
      <c r="E842" s="45"/>
      <c r="F842" s="45"/>
      <c r="G842" s="50"/>
      <c r="H842" s="50"/>
      <c r="I842" s="50"/>
      <c r="J842" s="50"/>
    </row>
    <row r="843" spans="3:10" s="57" customFormat="1" ht="12.75">
      <c r="C843" s="82"/>
      <c r="D843" s="45"/>
      <c r="E843" s="45"/>
      <c r="F843" s="45"/>
      <c r="G843" s="50"/>
      <c r="H843" s="50"/>
      <c r="I843" s="50"/>
      <c r="J843" s="50"/>
    </row>
    <row r="844" spans="3:10" s="57" customFormat="1" ht="12.75">
      <c r="C844" s="82"/>
      <c r="D844" s="45"/>
      <c r="E844" s="45"/>
      <c r="F844" s="45"/>
      <c r="G844" s="50"/>
      <c r="H844" s="50"/>
      <c r="I844" s="50"/>
      <c r="J844" s="50"/>
    </row>
    <row r="845" spans="3:10" s="57" customFormat="1" ht="12.75">
      <c r="C845" s="82"/>
      <c r="D845" s="45"/>
      <c r="E845" s="45"/>
      <c r="F845" s="45"/>
      <c r="G845" s="50"/>
      <c r="H845" s="50"/>
      <c r="I845" s="50"/>
      <c r="J845" s="50"/>
    </row>
    <row r="846" spans="3:10" s="57" customFormat="1" ht="12.75">
      <c r="C846" s="82"/>
      <c r="D846" s="45"/>
      <c r="E846" s="45"/>
      <c r="F846" s="45"/>
      <c r="G846" s="50"/>
      <c r="H846" s="50"/>
      <c r="I846" s="50"/>
      <c r="J846" s="50"/>
    </row>
    <row r="847" spans="3:10" s="57" customFormat="1" ht="12.75">
      <c r="C847" s="82"/>
      <c r="D847" s="45"/>
      <c r="E847" s="45"/>
      <c r="F847" s="45"/>
      <c r="G847" s="50"/>
      <c r="H847" s="50"/>
      <c r="I847" s="50"/>
      <c r="J847" s="50"/>
    </row>
    <row r="848" spans="3:10" s="57" customFormat="1" ht="12.75">
      <c r="C848" s="82"/>
      <c r="D848" s="45"/>
      <c r="E848" s="45"/>
      <c r="F848" s="45"/>
      <c r="G848" s="50"/>
      <c r="H848" s="50"/>
      <c r="I848" s="50"/>
      <c r="J848" s="50"/>
    </row>
    <row r="849" spans="3:10" s="57" customFormat="1" ht="12.75">
      <c r="C849" s="82"/>
      <c r="D849" s="45"/>
      <c r="E849" s="45"/>
      <c r="F849" s="45"/>
      <c r="G849" s="50"/>
      <c r="H849" s="50"/>
      <c r="I849" s="50"/>
      <c r="J849" s="50"/>
    </row>
    <row r="850" spans="3:10" s="57" customFormat="1" ht="12.75">
      <c r="C850" s="82"/>
      <c r="D850" s="45"/>
      <c r="E850" s="45"/>
      <c r="F850" s="45"/>
      <c r="G850" s="50"/>
      <c r="H850" s="50"/>
      <c r="I850" s="50"/>
      <c r="J850" s="50"/>
    </row>
    <row r="851" spans="3:10" s="57" customFormat="1" ht="12.75">
      <c r="C851" s="82"/>
      <c r="D851" s="45"/>
      <c r="E851" s="45"/>
      <c r="F851" s="45"/>
      <c r="G851" s="50"/>
      <c r="H851" s="50"/>
      <c r="I851" s="50"/>
      <c r="J851" s="50"/>
    </row>
    <row r="852" spans="3:10" s="57" customFormat="1" ht="12.75">
      <c r="C852" s="82"/>
      <c r="D852" s="45"/>
      <c r="E852" s="45"/>
      <c r="F852" s="45"/>
      <c r="G852" s="50"/>
      <c r="H852" s="50"/>
      <c r="I852" s="50"/>
      <c r="J852" s="50"/>
    </row>
    <row r="853" spans="3:10" s="57" customFormat="1" ht="12.75">
      <c r="C853" s="82"/>
      <c r="D853" s="45"/>
      <c r="E853" s="45"/>
      <c r="F853" s="45"/>
      <c r="G853" s="50"/>
      <c r="H853" s="50"/>
      <c r="I853" s="50"/>
      <c r="J853" s="50"/>
    </row>
    <row r="854" spans="3:10" s="57" customFormat="1" ht="12.75">
      <c r="C854" s="82"/>
      <c r="D854" s="45"/>
      <c r="E854" s="45"/>
      <c r="F854" s="45"/>
      <c r="G854" s="50"/>
      <c r="H854" s="50"/>
      <c r="I854" s="50"/>
      <c r="J854" s="50"/>
    </row>
    <row r="855" spans="3:10" s="57" customFormat="1" ht="12.75">
      <c r="C855" s="82"/>
      <c r="D855" s="45"/>
      <c r="E855" s="45"/>
      <c r="F855" s="45"/>
      <c r="G855" s="50"/>
      <c r="H855" s="50"/>
      <c r="I855" s="50"/>
      <c r="J855" s="50"/>
    </row>
    <row r="856" spans="3:10" s="57" customFormat="1" ht="12.75">
      <c r="C856" s="82"/>
      <c r="D856" s="45"/>
      <c r="E856" s="45"/>
      <c r="F856" s="45"/>
      <c r="G856" s="50"/>
      <c r="H856" s="50"/>
      <c r="I856" s="50"/>
      <c r="J856" s="50"/>
    </row>
    <row r="857" spans="3:10" s="57" customFormat="1" ht="12.75">
      <c r="C857" s="82"/>
      <c r="D857" s="45"/>
      <c r="E857" s="45"/>
      <c r="F857" s="45"/>
      <c r="G857" s="50"/>
      <c r="H857" s="50"/>
      <c r="I857" s="50"/>
      <c r="J857" s="50"/>
    </row>
    <row r="858" spans="3:10" s="57" customFormat="1" ht="12.75">
      <c r="C858" s="82"/>
      <c r="D858" s="45"/>
      <c r="E858" s="45"/>
      <c r="F858" s="45"/>
      <c r="G858" s="50"/>
      <c r="H858" s="50"/>
      <c r="I858" s="50"/>
      <c r="J858" s="50"/>
    </row>
    <row r="859" spans="3:10" s="57" customFormat="1" ht="12.75">
      <c r="C859" s="82"/>
      <c r="D859" s="45"/>
      <c r="E859" s="45"/>
      <c r="F859" s="45"/>
      <c r="G859" s="50"/>
      <c r="H859" s="50"/>
      <c r="I859" s="50"/>
      <c r="J859" s="50"/>
    </row>
    <row r="860" spans="3:10" s="57" customFormat="1" ht="12.75">
      <c r="C860" s="82"/>
      <c r="D860" s="45"/>
      <c r="E860" s="45"/>
      <c r="F860" s="45"/>
      <c r="G860" s="50"/>
      <c r="H860" s="50"/>
      <c r="I860" s="50"/>
      <c r="J860" s="50"/>
    </row>
    <row r="861" spans="3:10" s="57" customFormat="1" ht="12.75">
      <c r="C861" s="82"/>
      <c r="D861" s="45"/>
      <c r="E861" s="45"/>
      <c r="F861" s="45"/>
      <c r="G861" s="50"/>
      <c r="H861" s="50"/>
      <c r="I861" s="50"/>
      <c r="J861" s="50"/>
    </row>
    <row r="862" spans="3:10" s="57" customFormat="1" ht="12.75">
      <c r="C862" s="82"/>
      <c r="D862" s="45"/>
      <c r="E862" s="45"/>
      <c r="F862" s="45"/>
      <c r="G862" s="50"/>
      <c r="H862" s="50"/>
      <c r="I862" s="50"/>
      <c r="J862" s="50"/>
    </row>
    <row r="863" spans="3:10" s="57" customFormat="1" ht="12.75">
      <c r="C863" s="82"/>
      <c r="D863" s="45"/>
      <c r="E863" s="45"/>
      <c r="F863" s="45"/>
      <c r="G863" s="50"/>
      <c r="H863" s="50"/>
      <c r="I863" s="50"/>
      <c r="J863" s="50"/>
    </row>
    <row r="864" spans="3:10" s="57" customFormat="1" ht="12.75">
      <c r="C864" s="82"/>
      <c r="D864" s="45"/>
      <c r="E864" s="45"/>
      <c r="F864" s="45"/>
      <c r="G864" s="50"/>
      <c r="H864" s="50"/>
      <c r="I864" s="50"/>
      <c r="J864" s="50"/>
    </row>
    <row r="865" spans="3:10" s="57" customFormat="1" ht="12.75">
      <c r="C865" s="82"/>
      <c r="D865" s="45"/>
      <c r="E865" s="45"/>
      <c r="F865" s="45"/>
      <c r="G865" s="50"/>
      <c r="H865" s="50"/>
      <c r="I865" s="50"/>
      <c r="J865" s="50"/>
    </row>
    <row r="866" spans="3:10" s="57" customFormat="1" ht="12.75">
      <c r="C866" s="82"/>
      <c r="D866" s="45"/>
      <c r="E866" s="45"/>
      <c r="F866" s="45"/>
      <c r="G866" s="50"/>
      <c r="H866" s="50"/>
      <c r="I866" s="50"/>
      <c r="J866" s="50"/>
    </row>
    <row r="867" spans="3:10" s="57" customFormat="1" ht="12.75">
      <c r="C867" s="82"/>
      <c r="D867" s="45"/>
      <c r="E867" s="45"/>
      <c r="F867" s="45"/>
      <c r="G867" s="50"/>
      <c r="H867" s="50"/>
      <c r="I867" s="50"/>
      <c r="J867" s="50"/>
    </row>
    <row r="868" spans="3:10" s="57" customFormat="1" ht="12.75">
      <c r="C868" s="82"/>
      <c r="D868" s="45"/>
      <c r="E868" s="45"/>
      <c r="F868" s="45"/>
      <c r="G868" s="50"/>
      <c r="H868" s="50"/>
      <c r="I868" s="50"/>
      <c r="J868" s="50"/>
    </row>
    <row r="869" spans="3:10" s="57" customFormat="1" ht="12.75">
      <c r="C869" s="82"/>
      <c r="D869" s="45"/>
      <c r="E869" s="45"/>
      <c r="F869" s="45"/>
      <c r="G869" s="50"/>
      <c r="H869" s="50"/>
      <c r="I869" s="50"/>
      <c r="J869" s="50"/>
    </row>
    <row r="870" spans="3:10" s="57" customFormat="1" ht="12.75">
      <c r="C870" s="82"/>
      <c r="D870" s="45"/>
      <c r="E870" s="45"/>
      <c r="F870" s="45"/>
      <c r="G870" s="50"/>
      <c r="H870" s="50"/>
      <c r="I870" s="50"/>
      <c r="J870" s="50"/>
    </row>
    <row r="871" spans="3:10" s="57" customFormat="1" ht="12.75">
      <c r="C871" s="82"/>
      <c r="D871" s="45"/>
      <c r="E871" s="45"/>
      <c r="F871" s="45"/>
      <c r="G871" s="50"/>
      <c r="H871" s="50"/>
      <c r="I871" s="50"/>
      <c r="J871" s="50"/>
    </row>
    <row r="872" spans="3:10" s="57" customFormat="1" ht="12.75">
      <c r="C872" s="82"/>
      <c r="D872" s="45"/>
      <c r="E872" s="45"/>
      <c r="F872" s="45"/>
      <c r="G872" s="50"/>
      <c r="H872" s="50"/>
      <c r="I872" s="50"/>
      <c r="J872" s="50"/>
    </row>
    <row r="873" spans="3:10" s="57" customFormat="1" ht="12.75">
      <c r="C873" s="82"/>
      <c r="D873" s="45"/>
      <c r="E873" s="45"/>
      <c r="F873" s="45"/>
      <c r="G873" s="50"/>
      <c r="H873" s="50"/>
      <c r="I873" s="50"/>
      <c r="J873" s="50"/>
    </row>
    <row r="874" spans="3:10" s="57" customFormat="1" ht="12.75">
      <c r="C874" s="82"/>
      <c r="D874" s="45"/>
      <c r="E874" s="45"/>
      <c r="F874" s="45"/>
      <c r="G874" s="50"/>
      <c r="H874" s="50"/>
      <c r="I874" s="50"/>
      <c r="J874" s="50"/>
    </row>
    <row r="875" spans="3:10" s="57" customFormat="1" ht="12.75">
      <c r="C875" s="82"/>
      <c r="D875" s="45"/>
      <c r="E875" s="45"/>
      <c r="F875" s="45"/>
      <c r="G875" s="50"/>
      <c r="H875" s="50"/>
      <c r="I875" s="50"/>
      <c r="J875" s="50"/>
    </row>
    <row r="876" spans="3:10" s="57" customFormat="1" ht="12.75">
      <c r="C876" s="82"/>
      <c r="D876" s="45"/>
      <c r="E876" s="45"/>
      <c r="F876" s="45"/>
      <c r="G876" s="50"/>
      <c r="H876" s="50"/>
      <c r="I876" s="50"/>
      <c r="J876" s="50"/>
    </row>
    <row r="877" spans="3:10" s="57" customFormat="1" ht="12.75">
      <c r="C877" s="82"/>
      <c r="D877" s="45"/>
      <c r="E877" s="45"/>
      <c r="F877" s="45"/>
      <c r="G877" s="50"/>
      <c r="H877" s="50"/>
      <c r="I877" s="50"/>
      <c r="J877" s="50"/>
    </row>
    <row r="878" spans="3:10" s="57" customFormat="1" ht="12.75">
      <c r="C878" s="82"/>
      <c r="D878" s="45"/>
      <c r="E878" s="45"/>
      <c r="F878" s="45"/>
      <c r="G878" s="50"/>
      <c r="H878" s="50"/>
      <c r="I878" s="50"/>
      <c r="J878" s="50"/>
    </row>
    <row r="879" spans="3:10" s="57" customFormat="1" ht="12.75">
      <c r="C879" s="82"/>
      <c r="D879" s="45"/>
      <c r="E879" s="45"/>
      <c r="F879" s="45"/>
      <c r="G879" s="50"/>
      <c r="H879" s="50"/>
      <c r="I879" s="50"/>
      <c r="J879" s="50"/>
    </row>
    <row r="880" spans="3:10" s="57" customFormat="1" ht="12.75">
      <c r="C880" s="82"/>
      <c r="D880" s="45"/>
      <c r="E880" s="45"/>
      <c r="F880" s="45"/>
      <c r="G880" s="50"/>
      <c r="H880" s="50"/>
      <c r="I880" s="50"/>
      <c r="J880" s="50"/>
    </row>
    <row r="881" spans="3:10" s="57" customFormat="1" ht="12.75">
      <c r="C881" s="82"/>
      <c r="D881" s="45"/>
      <c r="E881" s="45"/>
      <c r="F881" s="45"/>
      <c r="G881" s="50"/>
      <c r="H881" s="50"/>
      <c r="I881" s="50"/>
      <c r="J881" s="50"/>
    </row>
    <row r="882" spans="3:10" s="57" customFormat="1" ht="12.75">
      <c r="C882" s="82"/>
      <c r="D882" s="45"/>
      <c r="E882" s="45"/>
      <c r="F882" s="45"/>
      <c r="G882" s="50"/>
      <c r="H882" s="50"/>
      <c r="I882" s="50"/>
      <c r="J882" s="50"/>
    </row>
    <row r="883" spans="3:10" s="57" customFormat="1" ht="12.75">
      <c r="C883" s="82"/>
      <c r="D883" s="45"/>
      <c r="E883" s="45"/>
      <c r="F883" s="45"/>
      <c r="G883" s="50"/>
      <c r="H883" s="50"/>
      <c r="I883" s="50"/>
      <c r="J883" s="50"/>
    </row>
    <row r="884" spans="3:10" s="57" customFormat="1" ht="12.75">
      <c r="C884" s="82"/>
      <c r="D884" s="45"/>
      <c r="E884" s="45"/>
      <c r="F884" s="45"/>
      <c r="G884" s="50"/>
      <c r="H884" s="50"/>
      <c r="I884" s="50"/>
      <c r="J884" s="50"/>
    </row>
    <row r="885" spans="3:10" s="57" customFormat="1" ht="12.75">
      <c r="C885" s="82"/>
      <c r="D885" s="45"/>
      <c r="E885" s="45"/>
      <c r="F885" s="45"/>
      <c r="G885" s="50"/>
      <c r="H885" s="50"/>
      <c r="I885" s="50"/>
      <c r="J885" s="50"/>
    </row>
    <row r="886" spans="3:10" s="57" customFormat="1" ht="12.75">
      <c r="C886" s="82"/>
      <c r="D886" s="45"/>
      <c r="E886" s="45"/>
      <c r="F886" s="45"/>
      <c r="G886" s="50"/>
      <c r="H886" s="50"/>
      <c r="I886" s="50"/>
      <c r="J886" s="50"/>
    </row>
    <row r="887" spans="3:10" s="57" customFormat="1" ht="12.75">
      <c r="C887" s="82"/>
      <c r="D887" s="45"/>
      <c r="E887" s="45"/>
      <c r="F887" s="45"/>
      <c r="G887" s="50"/>
      <c r="H887" s="50"/>
      <c r="I887" s="50"/>
      <c r="J887" s="50"/>
    </row>
    <row r="888" spans="3:10" s="57" customFormat="1" ht="12.75">
      <c r="C888" s="82"/>
      <c r="D888" s="45"/>
      <c r="E888" s="45"/>
      <c r="F888" s="45"/>
      <c r="G888" s="50"/>
      <c r="H888" s="50"/>
      <c r="I888" s="50"/>
      <c r="J888" s="50"/>
    </row>
    <row r="889" spans="3:10" s="57" customFormat="1" ht="12.75">
      <c r="C889" s="82"/>
      <c r="D889" s="45"/>
      <c r="E889" s="45"/>
      <c r="F889" s="45"/>
      <c r="G889" s="50"/>
      <c r="H889" s="50"/>
      <c r="I889" s="50"/>
      <c r="J889" s="50"/>
    </row>
    <row r="890" spans="3:10" s="57" customFormat="1" ht="12.75">
      <c r="C890" s="82"/>
      <c r="D890" s="45"/>
      <c r="E890" s="45"/>
      <c r="F890" s="45"/>
      <c r="G890" s="50"/>
      <c r="H890" s="50"/>
      <c r="I890" s="50"/>
      <c r="J890" s="50"/>
    </row>
    <row r="891" spans="3:10" s="57" customFormat="1" ht="12.75">
      <c r="C891" s="82"/>
      <c r="D891" s="45"/>
      <c r="E891" s="45"/>
      <c r="F891" s="45"/>
      <c r="G891" s="50"/>
      <c r="H891" s="50"/>
      <c r="I891" s="50"/>
      <c r="J891" s="50"/>
    </row>
    <row r="892" spans="3:10" s="57" customFormat="1" ht="12.75">
      <c r="C892" s="82"/>
      <c r="D892" s="45"/>
      <c r="E892" s="45"/>
      <c r="F892" s="45"/>
      <c r="G892" s="50"/>
      <c r="H892" s="50"/>
      <c r="I892" s="50"/>
      <c r="J892" s="50"/>
    </row>
    <row r="893" spans="3:10" s="57" customFormat="1" ht="12.75">
      <c r="C893" s="82"/>
      <c r="D893" s="45"/>
      <c r="E893" s="45"/>
      <c r="F893" s="45"/>
      <c r="G893" s="50"/>
      <c r="H893" s="50"/>
      <c r="I893" s="50"/>
      <c r="J893" s="50"/>
    </row>
    <row r="894" spans="3:10" s="57" customFormat="1" ht="12.75">
      <c r="C894" s="82"/>
      <c r="D894" s="45"/>
      <c r="E894" s="45"/>
      <c r="F894" s="45"/>
      <c r="G894" s="50"/>
      <c r="H894" s="50"/>
      <c r="I894" s="50"/>
      <c r="J894" s="50"/>
    </row>
    <row r="895" spans="3:10" s="57" customFormat="1" ht="12.75">
      <c r="C895" s="82"/>
      <c r="D895" s="45"/>
      <c r="E895" s="45"/>
      <c r="F895" s="45"/>
      <c r="G895" s="50"/>
      <c r="H895" s="50"/>
      <c r="I895" s="50"/>
      <c r="J895" s="50"/>
    </row>
    <row r="896" spans="3:10" s="57" customFormat="1" ht="12.75">
      <c r="C896" s="82"/>
      <c r="D896" s="45"/>
      <c r="E896" s="45"/>
      <c r="F896" s="45"/>
      <c r="G896" s="50"/>
      <c r="H896" s="50"/>
      <c r="I896" s="50"/>
      <c r="J896" s="50"/>
    </row>
    <row r="897" spans="3:10" s="57" customFormat="1" ht="12.75">
      <c r="C897" s="82"/>
      <c r="D897" s="45"/>
      <c r="E897" s="45"/>
      <c r="F897" s="45"/>
      <c r="G897" s="50"/>
      <c r="H897" s="50"/>
      <c r="I897" s="50"/>
      <c r="J897" s="50"/>
    </row>
    <row r="898" spans="3:10" s="57" customFormat="1" ht="12.75">
      <c r="C898" s="82"/>
      <c r="D898" s="45"/>
      <c r="E898" s="45"/>
      <c r="F898" s="45"/>
      <c r="G898" s="50"/>
      <c r="H898" s="50"/>
      <c r="I898" s="50"/>
      <c r="J898" s="50"/>
    </row>
    <row r="899" spans="3:10" s="57" customFormat="1" ht="12.75">
      <c r="C899" s="82"/>
      <c r="D899" s="45"/>
      <c r="E899" s="45"/>
      <c r="F899" s="45"/>
      <c r="G899" s="50"/>
      <c r="H899" s="50"/>
      <c r="I899" s="50"/>
      <c r="J899" s="50"/>
    </row>
    <row r="900" spans="3:10" s="57" customFormat="1" ht="12.75">
      <c r="C900" s="82"/>
      <c r="D900" s="45"/>
      <c r="E900" s="45"/>
      <c r="F900" s="45"/>
      <c r="G900" s="50"/>
      <c r="H900" s="50"/>
      <c r="I900" s="50"/>
      <c r="J900" s="50"/>
    </row>
    <row r="901" spans="3:10" s="57" customFormat="1" ht="12.75">
      <c r="C901" s="82"/>
      <c r="D901" s="45"/>
      <c r="E901" s="45"/>
      <c r="F901" s="45"/>
      <c r="G901" s="50"/>
      <c r="H901" s="50"/>
      <c r="I901" s="50"/>
      <c r="J901" s="50"/>
    </row>
    <row r="902" spans="3:10" s="57" customFormat="1" ht="12.75">
      <c r="C902" s="82"/>
      <c r="D902" s="45"/>
      <c r="E902" s="45"/>
      <c r="F902" s="45"/>
      <c r="G902" s="50"/>
      <c r="H902" s="50"/>
      <c r="I902" s="50"/>
      <c r="J902" s="50"/>
    </row>
    <row r="903" spans="3:10" s="57" customFormat="1" ht="12.75">
      <c r="C903" s="82"/>
      <c r="D903" s="45"/>
      <c r="E903" s="45"/>
      <c r="F903" s="45"/>
      <c r="G903" s="50"/>
      <c r="H903" s="50"/>
      <c r="I903" s="50"/>
      <c r="J903" s="50"/>
    </row>
    <row r="904" spans="3:10" s="57" customFormat="1" ht="12.75">
      <c r="C904" s="82"/>
      <c r="D904" s="45"/>
      <c r="E904" s="45"/>
      <c r="F904" s="45"/>
      <c r="G904" s="50"/>
      <c r="H904" s="50"/>
      <c r="I904" s="50"/>
      <c r="J904" s="50"/>
    </row>
    <row r="905" spans="3:10" s="57" customFormat="1" ht="12.75">
      <c r="C905" s="82"/>
      <c r="D905" s="45"/>
      <c r="E905" s="45"/>
      <c r="F905" s="45"/>
      <c r="G905" s="50"/>
      <c r="H905" s="50"/>
      <c r="I905" s="50"/>
      <c r="J905" s="50"/>
    </row>
    <row r="906" spans="3:10" s="57" customFormat="1" ht="12.75">
      <c r="C906" s="82"/>
      <c r="D906" s="45"/>
      <c r="E906" s="45"/>
      <c r="F906" s="45"/>
      <c r="G906" s="50"/>
      <c r="H906" s="50"/>
      <c r="I906" s="50"/>
      <c r="J906" s="50"/>
    </row>
  </sheetData>
  <sheetProtection/>
  <mergeCells count="11">
    <mergeCell ref="A3:F3"/>
    <mergeCell ref="G5:G6"/>
    <mergeCell ref="H5:H6"/>
    <mergeCell ref="I5:I6"/>
    <mergeCell ref="J5:J6"/>
    <mergeCell ref="A1:F1"/>
    <mergeCell ref="A2:F2"/>
    <mergeCell ref="A5:A6"/>
    <mergeCell ref="E4:F4"/>
    <mergeCell ref="E5:F5"/>
    <mergeCell ref="D5:D6"/>
  </mergeCells>
  <printOptions horizontalCentered="1"/>
  <pageMargins left="0.5118110236220472" right="0.15748031496062992" top="0.2755905511811024" bottom="0.4330708661417323" header="0.15748031496062992" footer="0.2362204724409449"/>
  <pageSetup horizontalDpi="300" verticalDpi="300" orientation="portrait" paperSize="9" scale="70" r:id="rId1"/>
  <rowBreaks count="5" manualBreakCount="5">
    <brk id="42" max="5" man="1"/>
    <brk id="85" max="5" man="1"/>
    <brk id="118" max="5" man="1"/>
    <brk id="156" max="5" man="1"/>
    <brk id="19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7109375" style="52" customWidth="1"/>
    <col min="2" max="2" width="64.7109375" style="52" customWidth="1"/>
    <col min="3" max="3" width="14.140625" style="52" customWidth="1"/>
    <col min="4" max="4" width="12.7109375" style="52" customWidth="1"/>
    <col min="5" max="5" width="16.00390625" style="52" customWidth="1"/>
    <col min="6" max="6" width="11.00390625" style="52" customWidth="1"/>
    <col min="7" max="10" width="11.140625" style="52" hidden="1" customWidth="1"/>
    <col min="11" max="16384" width="9.140625" style="52" customWidth="1"/>
  </cols>
  <sheetData>
    <row r="1" spans="1:10" ht="96.75" customHeight="1">
      <c r="A1" s="652"/>
      <c r="B1" s="653"/>
      <c r="C1" s="653"/>
      <c r="D1" s="653"/>
      <c r="E1" s="618" t="s">
        <v>1101</v>
      </c>
      <c r="F1" s="303"/>
      <c r="G1" s="346"/>
      <c r="H1" s="346"/>
      <c r="I1" s="346"/>
      <c r="J1" s="346"/>
    </row>
    <row r="2" spans="1:10" ht="18.75" customHeight="1">
      <c r="A2" s="792" t="s">
        <v>287</v>
      </c>
      <c r="B2" s="792"/>
      <c r="C2" s="792"/>
      <c r="D2" s="792"/>
      <c r="E2" s="792"/>
      <c r="F2" s="303"/>
      <c r="G2" s="346"/>
      <c r="H2" s="346"/>
      <c r="I2" s="346"/>
      <c r="J2" s="346"/>
    </row>
    <row r="3" spans="1:10" ht="44.25" customHeight="1">
      <c r="A3" s="791" t="s">
        <v>377</v>
      </c>
      <c r="B3" s="791"/>
      <c r="C3" s="791"/>
      <c r="D3" s="791"/>
      <c r="E3" s="791"/>
      <c r="F3" s="303"/>
      <c r="G3" s="346"/>
      <c r="H3" s="346"/>
      <c r="I3" s="346"/>
      <c r="J3" s="346"/>
    </row>
    <row r="4" spans="1:10" ht="14.25">
      <c r="A4" s="410" t="s">
        <v>376</v>
      </c>
      <c r="B4" s="410"/>
      <c r="C4" s="410"/>
      <c r="D4" s="410"/>
      <c r="E4" s="303"/>
      <c r="F4" s="303"/>
      <c r="G4" s="346"/>
      <c r="H4" s="346"/>
      <c r="I4" s="346"/>
      <c r="J4" s="346"/>
    </row>
    <row r="5" spans="1:10" ht="15" thickBot="1">
      <c r="A5" s="303"/>
      <c r="B5" s="303"/>
      <c r="C5" s="303"/>
      <c r="D5" s="264" t="s">
        <v>602</v>
      </c>
      <c r="E5" s="303"/>
      <c r="F5" s="303"/>
      <c r="G5" s="346"/>
      <c r="H5" s="346"/>
      <c r="I5" s="346"/>
      <c r="J5" s="346"/>
    </row>
    <row r="6" spans="1:13" ht="30" customHeight="1" thickBot="1">
      <c r="A6" s="807" t="s">
        <v>310</v>
      </c>
      <c r="B6" s="807"/>
      <c r="C6" s="801" t="s">
        <v>337</v>
      </c>
      <c r="D6" s="805" t="s">
        <v>285</v>
      </c>
      <c r="E6" s="806"/>
      <c r="F6" s="348"/>
      <c r="G6" s="782"/>
      <c r="H6" s="782"/>
      <c r="I6" s="782"/>
      <c r="J6" s="782"/>
      <c r="K6" s="84"/>
      <c r="L6" s="84"/>
      <c r="M6" s="84"/>
    </row>
    <row r="7" spans="1:13" ht="32.25" thickBot="1">
      <c r="A7" s="808"/>
      <c r="B7" s="808"/>
      <c r="C7" s="802"/>
      <c r="D7" s="411" t="s">
        <v>324</v>
      </c>
      <c r="E7" s="412" t="s">
        <v>188</v>
      </c>
      <c r="F7" s="348"/>
      <c r="G7" s="782"/>
      <c r="H7" s="782"/>
      <c r="I7" s="782"/>
      <c r="J7" s="782"/>
      <c r="K7" s="84"/>
      <c r="L7" s="84"/>
      <c r="M7" s="84"/>
    </row>
    <row r="8" spans="1:13" ht="16.5" thickBot="1">
      <c r="A8" s="386">
        <v>1</v>
      </c>
      <c r="B8" s="386">
        <v>2</v>
      </c>
      <c r="C8" s="413">
        <v>3</v>
      </c>
      <c r="D8" s="414">
        <v>4</v>
      </c>
      <c r="E8" s="415">
        <v>5</v>
      </c>
      <c r="F8" s="348"/>
      <c r="G8" s="421"/>
      <c r="H8" s="421"/>
      <c r="I8" s="421"/>
      <c r="J8" s="421"/>
      <c r="K8" s="84"/>
      <c r="L8" s="84"/>
      <c r="M8" s="84"/>
    </row>
    <row r="9" spans="1:13" ht="32.25" customHeight="1" thickBot="1">
      <c r="A9" s="416">
        <v>8000</v>
      </c>
      <c r="B9" s="417" t="s">
        <v>252</v>
      </c>
      <c r="C9" s="418"/>
      <c r="D9" s="419"/>
      <c r="E9" s="420"/>
      <c r="F9" s="348"/>
      <c r="G9" s="332"/>
      <c r="H9" s="332"/>
      <c r="I9" s="332"/>
      <c r="J9" s="332"/>
      <c r="K9" s="84"/>
      <c r="L9" s="84"/>
      <c r="M9" s="84"/>
    </row>
    <row r="10" spans="1:13" ht="15.7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84"/>
      <c r="L10" s="84"/>
      <c r="M10" s="84"/>
    </row>
    <row r="11" spans="1:13" ht="15.7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84"/>
      <c r="L11" s="84"/>
      <c r="M11" s="84"/>
    </row>
    <row r="12" spans="1:13" ht="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</row>
    <row r="13" spans="1:13" ht="15.75">
      <c r="A13" s="803"/>
      <c r="B13" s="803"/>
      <c r="C13" s="803"/>
      <c r="D13" s="803"/>
      <c r="E13" s="803"/>
      <c r="F13" s="803"/>
      <c r="G13" s="348"/>
      <c r="H13" s="348"/>
      <c r="I13" s="348"/>
      <c r="J13" s="83"/>
      <c r="K13" s="84"/>
      <c r="L13" s="84"/>
      <c r="M13" s="84"/>
    </row>
    <row r="14" spans="1:13" ht="15.75">
      <c r="A14" s="394"/>
      <c r="B14" s="394"/>
      <c r="C14" s="394"/>
      <c r="D14" s="394"/>
      <c r="E14" s="394"/>
      <c r="F14" s="394"/>
      <c r="G14" s="348"/>
      <c r="H14" s="348"/>
      <c r="I14" s="348"/>
      <c r="J14" s="83"/>
      <c r="K14" s="84"/>
      <c r="L14" s="84"/>
      <c r="M14" s="84"/>
    </row>
    <row r="15" spans="1:13" ht="59.25" customHeight="1">
      <c r="A15" s="804"/>
      <c r="B15" s="804"/>
      <c r="C15" s="804"/>
      <c r="D15" s="804"/>
      <c r="E15" s="804"/>
      <c r="F15" s="804"/>
      <c r="G15" s="348"/>
      <c r="H15" s="348"/>
      <c r="I15" s="348"/>
      <c r="J15" s="83"/>
      <c r="K15" s="84"/>
      <c r="L15" s="84"/>
      <c r="M15" s="84"/>
    </row>
    <row r="16" spans="1:13" ht="14.25" customHeight="1">
      <c r="A16" s="394"/>
      <c r="B16" s="394"/>
      <c r="C16" s="394"/>
      <c r="D16" s="394"/>
      <c r="E16" s="394"/>
      <c r="F16" s="394"/>
      <c r="G16" s="348"/>
      <c r="H16" s="348"/>
      <c r="I16" s="348"/>
      <c r="J16" s="83"/>
      <c r="K16" s="84"/>
      <c r="L16" s="84"/>
      <c r="M16" s="84"/>
    </row>
    <row r="17" spans="1:13" ht="14.25" customHeight="1" thickBot="1">
      <c r="A17" s="394"/>
      <c r="B17" s="394"/>
      <c r="C17" s="394"/>
      <c r="D17" s="394"/>
      <c r="E17" s="254"/>
      <c r="F17" s="394"/>
      <c r="G17" s="348"/>
      <c r="H17" s="348"/>
      <c r="I17" s="348"/>
      <c r="J17" s="83"/>
      <c r="K17" s="84"/>
      <c r="L17" s="84"/>
      <c r="M17" s="84"/>
    </row>
    <row r="18" spans="1:13" ht="15.75">
      <c r="A18" s="636"/>
      <c r="B18" s="636"/>
      <c r="C18" s="636"/>
      <c r="D18" s="799"/>
      <c r="E18" s="638"/>
      <c r="F18" s="638"/>
      <c r="G18" s="793" t="s">
        <v>194</v>
      </c>
      <c r="H18" s="795" t="s">
        <v>195</v>
      </c>
      <c r="I18" s="795" t="s">
        <v>196</v>
      </c>
      <c r="J18" s="797" t="s">
        <v>197</v>
      </c>
      <c r="K18" s="84"/>
      <c r="L18" s="84"/>
      <c r="M18" s="84"/>
    </row>
    <row r="19" spans="1:13" ht="16.5" thickBot="1">
      <c r="A19" s="636"/>
      <c r="B19" s="639"/>
      <c r="C19" s="640"/>
      <c r="D19" s="800"/>
      <c r="E19" s="637"/>
      <c r="F19" s="637"/>
      <c r="G19" s="794"/>
      <c r="H19" s="796"/>
      <c r="I19" s="796"/>
      <c r="J19" s="798"/>
      <c r="K19" s="84"/>
      <c r="L19" s="84"/>
      <c r="M19" s="84"/>
    </row>
    <row r="20" spans="1:13" ht="16.5" thickBot="1">
      <c r="A20" s="421"/>
      <c r="B20" s="421"/>
      <c r="C20" s="421"/>
      <c r="D20" s="421"/>
      <c r="E20" s="421"/>
      <c r="F20" s="421"/>
      <c r="G20" s="630">
        <v>7</v>
      </c>
      <c r="H20" s="386">
        <v>8</v>
      </c>
      <c r="I20" s="386">
        <v>9</v>
      </c>
      <c r="J20" s="173">
        <v>10</v>
      </c>
      <c r="K20" s="84"/>
      <c r="L20" s="84"/>
      <c r="M20" s="84"/>
    </row>
    <row r="21" spans="1:13" s="112" customFormat="1" ht="15.75">
      <c r="A21" s="394"/>
      <c r="B21" s="641"/>
      <c r="C21" s="394"/>
      <c r="D21" s="331"/>
      <c r="E21" s="331"/>
      <c r="F21" s="331"/>
      <c r="G21" s="631">
        <v>95856.1</v>
      </c>
      <c r="H21" s="401">
        <v>95856.1</v>
      </c>
      <c r="I21" s="401">
        <v>95856.1</v>
      </c>
      <c r="J21" s="174">
        <v>95856.1</v>
      </c>
      <c r="K21" s="84"/>
      <c r="L21" s="84"/>
      <c r="M21" s="84"/>
    </row>
    <row r="22" spans="1:13" s="112" customFormat="1" ht="16.5" thickBot="1">
      <c r="A22" s="394"/>
      <c r="B22" s="641"/>
      <c r="C22" s="394"/>
      <c r="D22" s="394"/>
      <c r="E22" s="394"/>
      <c r="F22" s="394"/>
      <c r="G22" s="632"/>
      <c r="H22" s="402"/>
      <c r="I22" s="402"/>
      <c r="J22" s="175"/>
      <c r="K22" s="84"/>
      <c r="L22" s="84"/>
      <c r="M22" s="84"/>
    </row>
    <row r="23" spans="1:13" ht="16.5" thickBot="1">
      <c r="A23" s="394"/>
      <c r="B23" s="641"/>
      <c r="C23" s="394"/>
      <c r="D23" s="331"/>
      <c r="E23" s="331"/>
      <c r="F23" s="331"/>
      <c r="G23" s="311">
        <v>95856.1</v>
      </c>
      <c r="H23" s="310">
        <v>95856.1</v>
      </c>
      <c r="I23" s="310">
        <v>95856.1</v>
      </c>
      <c r="J23" s="176">
        <v>95856.1</v>
      </c>
      <c r="K23" s="84"/>
      <c r="L23" s="84"/>
      <c r="M23" s="84"/>
    </row>
    <row r="24" spans="1:13" ht="15.75">
      <c r="A24" s="394"/>
      <c r="B24" s="642"/>
      <c r="C24" s="394"/>
      <c r="D24" s="394"/>
      <c r="E24" s="394"/>
      <c r="F24" s="394"/>
      <c r="G24" s="633"/>
      <c r="H24" s="403"/>
      <c r="I24" s="403"/>
      <c r="J24" s="177"/>
      <c r="K24" s="84"/>
      <c r="L24" s="84"/>
      <c r="M24" s="84"/>
    </row>
    <row r="25" spans="1:13" ht="18" customHeight="1">
      <c r="A25" s="643"/>
      <c r="B25" s="644"/>
      <c r="C25" s="394"/>
      <c r="D25" s="645"/>
      <c r="E25" s="394"/>
      <c r="F25" s="645"/>
      <c r="G25" s="634"/>
      <c r="H25" s="404"/>
      <c r="I25" s="404"/>
      <c r="J25" s="178"/>
      <c r="K25" s="84"/>
      <c r="L25" s="84"/>
      <c r="M25" s="84"/>
    </row>
    <row r="26" spans="1:13" ht="17.25" customHeight="1">
      <c r="A26" s="643"/>
      <c r="B26" s="646"/>
      <c r="C26" s="394"/>
      <c r="D26" s="645"/>
      <c r="E26" s="394"/>
      <c r="F26" s="645"/>
      <c r="G26" s="634"/>
      <c r="H26" s="404"/>
      <c r="I26" s="404"/>
      <c r="J26" s="178"/>
      <c r="K26" s="84"/>
      <c r="L26" s="84"/>
      <c r="M26" s="84"/>
    </row>
    <row r="27" spans="1:13" ht="30.75" customHeight="1">
      <c r="A27" s="643"/>
      <c r="B27" s="647"/>
      <c r="C27" s="394"/>
      <c r="D27" s="394"/>
      <c r="E27" s="637"/>
      <c r="F27" s="394"/>
      <c r="G27" s="633"/>
      <c r="H27" s="403"/>
      <c r="I27" s="403"/>
      <c r="J27" s="177"/>
      <c r="K27" s="84"/>
      <c r="L27" s="84"/>
      <c r="M27" s="84"/>
    </row>
    <row r="28" spans="1:13" ht="15.75">
      <c r="A28" s="643"/>
      <c r="B28" s="647"/>
      <c r="C28" s="394"/>
      <c r="D28" s="394"/>
      <c r="E28" s="637"/>
      <c r="F28" s="394"/>
      <c r="G28" s="633"/>
      <c r="H28" s="403"/>
      <c r="I28" s="403"/>
      <c r="J28" s="177"/>
      <c r="K28" s="84"/>
      <c r="L28" s="84"/>
      <c r="M28" s="84"/>
    </row>
    <row r="29" spans="1:13" ht="15.75">
      <c r="A29" s="643"/>
      <c r="B29" s="648"/>
      <c r="C29" s="649"/>
      <c r="D29" s="394"/>
      <c r="E29" s="637"/>
      <c r="F29" s="394"/>
      <c r="G29" s="633"/>
      <c r="H29" s="403"/>
      <c r="I29" s="403"/>
      <c r="J29" s="177"/>
      <c r="K29" s="84"/>
      <c r="L29" s="84"/>
      <c r="M29" s="84"/>
    </row>
    <row r="30" spans="1:13" ht="15" customHeight="1">
      <c r="A30" s="643"/>
      <c r="B30" s="648"/>
      <c r="C30" s="649"/>
      <c r="D30" s="394"/>
      <c r="E30" s="637"/>
      <c r="F30" s="394"/>
      <c r="G30" s="633"/>
      <c r="H30" s="403"/>
      <c r="I30" s="403"/>
      <c r="J30" s="177"/>
      <c r="K30" s="84"/>
      <c r="L30" s="84"/>
      <c r="M30" s="84"/>
    </row>
    <row r="31" spans="1:13" s="113" customFormat="1" ht="30" customHeight="1">
      <c r="A31" s="643"/>
      <c r="B31" s="646"/>
      <c r="C31" s="649"/>
      <c r="D31" s="650"/>
      <c r="E31" s="651"/>
      <c r="F31" s="650"/>
      <c r="G31" s="635"/>
      <c r="H31" s="405"/>
      <c r="I31" s="405"/>
      <c r="J31" s="179"/>
      <c r="K31" s="158"/>
      <c r="L31" s="158"/>
      <c r="M31" s="158"/>
    </row>
    <row r="32" spans="1:13" s="113" customFormat="1" ht="15.75">
      <c r="A32" s="643"/>
      <c r="B32" s="647"/>
      <c r="C32" s="649"/>
      <c r="D32" s="650"/>
      <c r="E32" s="651"/>
      <c r="F32" s="650"/>
      <c r="G32" s="635"/>
      <c r="H32" s="405"/>
      <c r="I32" s="405"/>
      <c r="J32" s="179"/>
      <c r="K32" s="158"/>
      <c r="L32" s="158"/>
      <c r="M32" s="158"/>
    </row>
    <row r="33" spans="1:13" s="113" customFormat="1" ht="22.5" customHeight="1">
      <c r="A33" s="643"/>
      <c r="B33" s="647"/>
      <c r="C33" s="649"/>
      <c r="D33" s="650"/>
      <c r="E33" s="637"/>
      <c r="F33" s="650"/>
      <c r="G33" s="635"/>
      <c r="H33" s="405"/>
      <c r="I33" s="405"/>
      <c r="J33" s="179"/>
      <c r="K33" s="158"/>
      <c r="L33" s="158"/>
      <c r="M33" s="158"/>
    </row>
    <row r="34" spans="1:13" s="113" customFormat="1" ht="15.75">
      <c r="A34" s="643"/>
      <c r="B34" s="647"/>
      <c r="C34" s="649"/>
      <c r="D34" s="650"/>
      <c r="E34" s="651"/>
      <c r="F34" s="650"/>
      <c r="G34" s="635"/>
      <c r="H34" s="405"/>
      <c r="I34" s="405"/>
      <c r="J34" s="179"/>
      <c r="K34" s="158"/>
      <c r="L34" s="158"/>
      <c r="M34" s="158"/>
    </row>
    <row r="35" spans="1:13" s="113" customFormat="1" ht="15.75">
      <c r="A35" s="394"/>
      <c r="B35" s="644"/>
      <c r="C35" s="649"/>
      <c r="D35" s="650"/>
      <c r="E35" s="637"/>
      <c r="F35" s="650"/>
      <c r="G35" s="635"/>
      <c r="H35" s="405"/>
      <c r="I35" s="405"/>
      <c r="J35" s="179"/>
      <c r="K35" s="158"/>
      <c r="L35" s="158"/>
      <c r="M35" s="158"/>
    </row>
    <row r="36" spans="1:13" s="113" customFormat="1" ht="15.75">
      <c r="A36" s="394"/>
      <c r="B36" s="644"/>
      <c r="C36" s="649"/>
      <c r="D36" s="650"/>
      <c r="E36" s="651"/>
      <c r="F36" s="650"/>
      <c r="G36" s="635"/>
      <c r="H36" s="405"/>
      <c r="I36" s="405"/>
      <c r="J36" s="179"/>
      <c r="K36" s="158"/>
      <c r="L36" s="158"/>
      <c r="M36" s="158"/>
    </row>
    <row r="37" spans="1:13" s="113" customFormat="1" ht="15.75">
      <c r="A37" s="394"/>
      <c r="B37" s="644"/>
      <c r="C37" s="649"/>
      <c r="D37" s="650"/>
      <c r="E37" s="637"/>
      <c r="F37" s="650"/>
      <c r="G37" s="635"/>
      <c r="H37" s="405"/>
      <c r="I37" s="405"/>
      <c r="J37" s="179"/>
      <c r="K37" s="158"/>
      <c r="L37" s="158"/>
      <c r="M37" s="158"/>
    </row>
    <row r="38" spans="1:13" s="113" customFormat="1" ht="15.75">
      <c r="A38" s="394"/>
      <c r="B38" s="644"/>
      <c r="C38" s="649"/>
      <c r="D38" s="650"/>
      <c r="E38" s="637"/>
      <c r="F38" s="650"/>
      <c r="G38" s="635"/>
      <c r="H38" s="405"/>
      <c r="I38" s="405"/>
      <c r="J38" s="179"/>
      <c r="K38" s="158"/>
      <c r="L38" s="158"/>
      <c r="M38" s="158"/>
    </row>
    <row r="39" spans="1:13" s="113" customFormat="1" ht="17.25" customHeight="1">
      <c r="A39" s="394"/>
      <c r="B39" s="644"/>
      <c r="C39" s="649"/>
      <c r="D39" s="650"/>
      <c r="E39" s="637"/>
      <c r="F39" s="650"/>
      <c r="G39" s="635"/>
      <c r="H39" s="405"/>
      <c r="I39" s="405"/>
      <c r="J39" s="179"/>
      <c r="K39" s="158"/>
      <c r="L39" s="158"/>
      <c r="M39" s="158"/>
    </row>
    <row r="40" spans="1:13" s="113" customFormat="1" ht="15.75">
      <c r="A40" s="394"/>
      <c r="B40" s="644"/>
      <c r="C40" s="649"/>
      <c r="D40" s="650"/>
      <c r="E40" s="651"/>
      <c r="F40" s="650"/>
      <c r="G40" s="635"/>
      <c r="H40" s="405"/>
      <c r="I40" s="405"/>
      <c r="J40" s="179"/>
      <c r="K40" s="158"/>
      <c r="L40" s="158"/>
      <c r="M40" s="158"/>
    </row>
    <row r="41" spans="1:13" s="113" customFormat="1" ht="15.75">
      <c r="A41" s="394"/>
      <c r="B41" s="644"/>
      <c r="C41" s="649"/>
      <c r="D41" s="650"/>
      <c r="E41" s="637"/>
      <c r="F41" s="650"/>
      <c r="G41" s="635"/>
      <c r="H41" s="405"/>
      <c r="I41" s="405"/>
      <c r="J41" s="179"/>
      <c r="K41" s="158"/>
      <c r="L41" s="158"/>
      <c r="M41" s="158"/>
    </row>
    <row r="42" spans="1:13" s="113" customFormat="1" ht="15.75">
      <c r="A42" s="394"/>
      <c r="B42" s="644"/>
      <c r="C42" s="649"/>
      <c r="D42" s="650"/>
      <c r="E42" s="637"/>
      <c r="F42" s="650"/>
      <c r="G42" s="635"/>
      <c r="H42" s="405"/>
      <c r="I42" s="405"/>
      <c r="J42" s="179"/>
      <c r="K42" s="158"/>
      <c r="L42" s="158"/>
      <c r="M42" s="158"/>
    </row>
    <row r="43" spans="1:13" ht="15.75">
      <c r="A43" s="348"/>
      <c r="B43" s="348"/>
      <c r="C43" s="348"/>
      <c r="D43" s="348"/>
      <c r="E43" s="348"/>
      <c r="F43" s="348"/>
      <c r="G43" s="348"/>
      <c r="H43" s="348"/>
      <c r="I43" s="348"/>
      <c r="J43" s="83"/>
      <c r="K43" s="84"/>
      <c r="L43" s="84"/>
      <c r="M43" s="84"/>
    </row>
    <row r="44" spans="1:13" ht="15.75">
      <c r="A44" s="348"/>
      <c r="B44" s="348"/>
      <c r="C44" s="348"/>
      <c r="D44" s="348"/>
      <c r="E44" s="348"/>
      <c r="F44" s="348"/>
      <c r="G44" s="348"/>
      <c r="H44" s="348"/>
      <c r="I44" s="348"/>
      <c r="J44" s="83"/>
      <c r="K44" s="84"/>
      <c r="L44" s="84"/>
      <c r="M44" s="84"/>
    </row>
    <row r="45" spans="1:13" ht="15.75">
      <c r="A45" s="348"/>
      <c r="B45" s="348"/>
      <c r="C45" s="348"/>
      <c r="D45" s="348"/>
      <c r="E45" s="348"/>
      <c r="F45" s="348"/>
      <c r="G45" s="348"/>
      <c r="H45" s="348"/>
      <c r="I45" s="348"/>
      <c r="J45" s="83"/>
      <c r="K45" s="84"/>
      <c r="L45" s="84"/>
      <c r="M45" s="84"/>
    </row>
    <row r="46" spans="1:13" ht="15.75">
      <c r="A46" s="348"/>
      <c r="B46" s="348"/>
      <c r="C46" s="348"/>
      <c r="D46" s="348"/>
      <c r="E46" s="348"/>
      <c r="F46" s="348"/>
      <c r="G46" s="348"/>
      <c r="H46" s="348"/>
      <c r="I46" s="348"/>
      <c r="J46" s="83"/>
      <c r="K46" s="84"/>
      <c r="L46" s="84"/>
      <c r="M46" s="84"/>
    </row>
    <row r="47" spans="1:13" ht="15.75">
      <c r="A47" s="348"/>
      <c r="B47" s="348"/>
      <c r="C47" s="348"/>
      <c r="D47" s="348"/>
      <c r="E47" s="348"/>
      <c r="F47" s="348"/>
      <c r="G47" s="348"/>
      <c r="H47" s="348"/>
      <c r="I47" s="348"/>
      <c r="J47" s="83"/>
      <c r="K47" s="84"/>
      <c r="L47" s="84"/>
      <c r="M47" s="84"/>
    </row>
    <row r="48" spans="1:13" ht="15.75">
      <c r="A48" s="348"/>
      <c r="B48" s="348"/>
      <c r="C48" s="348"/>
      <c r="D48" s="348"/>
      <c r="E48" s="348"/>
      <c r="F48" s="348"/>
      <c r="G48" s="348"/>
      <c r="H48" s="348"/>
      <c r="I48" s="348"/>
      <c r="J48" s="83"/>
      <c r="K48" s="84"/>
      <c r="L48" s="84"/>
      <c r="M48" s="84"/>
    </row>
    <row r="49" spans="1:13" ht="15.75">
      <c r="A49" s="348"/>
      <c r="B49" s="348"/>
      <c r="C49" s="348"/>
      <c r="D49" s="348"/>
      <c r="E49" s="348"/>
      <c r="F49" s="348"/>
      <c r="G49" s="348"/>
      <c r="H49" s="348"/>
      <c r="I49" s="348"/>
      <c r="J49" s="83"/>
      <c r="K49" s="84"/>
      <c r="L49" s="84"/>
      <c r="M49" s="84"/>
    </row>
    <row r="50" spans="1:13" ht="15.75">
      <c r="A50" s="348"/>
      <c r="B50" s="348"/>
      <c r="C50" s="348"/>
      <c r="D50" s="348"/>
      <c r="E50" s="348"/>
      <c r="F50" s="348"/>
      <c r="G50" s="348"/>
      <c r="H50" s="348"/>
      <c r="I50" s="348"/>
      <c r="J50" s="83"/>
      <c r="K50" s="84"/>
      <c r="L50" s="84"/>
      <c r="M50" s="84"/>
    </row>
    <row r="51" spans="1:13" ht="15.75">
      <c r="A51" s="348"/>
      <c r="B51" s="348"/>
      <c r="C51" s="348"/>
      <c r="D51" s="348"/>
      <c r="E51" s="348"/>
      <c r="F51" s="348"/>
      <c r="G51" s="348"/>
      <c r="H51" s="348"/>
      <c r="I51" s="348"/>
      <c r="J51" s="83"/>
      <c r="K51" s="84"/>
      <c r="L51" s="84"/>
      <c r="M51" s="84"/>
    </row>
    <row r="52" spans="1:10" ht="15.75">
      <c r="A52" s="348"/>
      <c r="B52" s="348"/>
      <c r="C52" s="348"/>
      <c r="D52" s="348"/>
      <c r="E52" s="348"/>
      <c r="F52" s="348"/>
      <c r="G52" s="348"/>
      <c r="H52" s="348"/>
      <c r="I52" s="348"/>
      <c r="J52" s="83"/>
    </row>
    <row r="53" spans="1:10" ht="15.75">
      <c r="A53" s="348"/>
      <c r="B53" s="348"/>
      <c r="C53" s="348"/>
      <c r="D53" s="348"/>
      <c r="E53" s="348"/>
      <c r="F53" s="348"/>
      <c r="G53" s="348"/>
      <c r="H53" s="348"/>
      <c r="I53" s="348"/>
      <c r="J53" s="83"/>
    </row>
    <row r="54" spans="1:10" ht="15.75">
      <c r="A54" s="348"/>
      <c r="B54" s="348"/>
      <c r="C54" s="348"/>
      <c r="D54" s="348"/>
      <c r="E54" s="348"/>
      <c r="F54" s="348"/>
      <c r="G54" s="348"/>
      <c r="H54" s="348"/>
      <c r="I54" s="348"/>
      <c r="J54" s="83"/>
    </row>
    <row r="55" spans="1:10" ht="15.75">
      <c r="A55" s="348"/>
      <c r="B55" s="348"/>
      <c r="C55" s="348"/>
      <c r="D55" s="348"/>
      <c r="E55" s="348"/>
      <c r="F55" s="348"/>
      <c r="G55" s="348"/>
      <c r="H55" s="348"/>
      <c r="I55" s="348"/>
      <c r="J55" s="83"/>
    </row>
    <row r="56" spans="1:10" ht="15.75">
      <c r="A56" s="348"/>
      <c r="B56" s="348"/>
      <c r="C56" s="348"/>
      <c r="D56" s="348"/>
      <c r="E56" s="348"/>
      <c r="F56" s="348"/>
      <c r="G56" s="348"/>
      <c r="H56" s="348"/>
      <c r="I56" s="348"/>
      <c r="J56" s="83"/>
    </row>
    <row r="57" spans="1:10" ht="15.75">
      <c r="A57" s="348"/>
      <c r="B57" s="348"/>
      <c r="C57" s="348"/>
      <c r="D57" s="348"/>
      <c r="E57" s="348"/>
      <c r="F57" s="348"/>
      <c r="G57" s="348"/>
      <c r="H57" s="348"/>
      <c r="I57" s="348"/>
      <c r="J57" s="83"/>
    </row>
    <row r="58" spans="1:10" ht="15.75">
      <c r="A58" s="348"/>
      <c r="B58" s="348"/>
      <c r="C58" s="348"/>
      <c r="D58" s="348"/>
      <c r="E58" s="348"/>
      <c r="F58" s="348"/>
      <c r="G58" s="348"/>
      <c r="H58" s="348"/>
      <c r="I58" s="348"/>
      <c r="J58" s="83"/>
    </row>
    <row r="59" spans="1:10" ht="15.75">
      <c r="A59" s="348"/>
      <c r="B59" s="348"/>
      <c r="C59" s="348"/>
      <c r="D59" s="348"/>
      <c r="E59" s="348"/>
      <c r="F59" s="348"/>
      <c r="G59" s="348"/>
      <c r="H59" s="348"/>
      <c r="I59" s="348"/>
      <c r="J59" s="83"/>
    </row>
    <row r="60" spans="1:10" ht="15.75">
      <c r="A60" s="348"/>
      <c r="B60" s="348"/>
      <c r="C60" s="348"/>
      <c r="D60" s="348"/>
      <c r="E60" s="348"/>
      <c r="F60" s="348"/>
      <c r="G60" s="348"/>
      <c r="H60" s="348"/>
      <c r="I60" s="348"/>
      <c r="J60" s="83"/>
    </row>
    <row r="61" spans="1:10" ht="15.75">
      <c r="A61" s="348"/>
      <c r="B61" s="348"/>
      <c r="C61" s="348"/>
      <c r="D61" s="348"/>
      <c r="E61" s="348"/>
      <c r="F61" s="348"/>
      <c r="G61" s="348"/>
      <c r="H61" s="348"/>
      <c r="I61" s="348"/>
      <c r="J61" s="83"/>
    </row>
    <row r="62" spans="1:10" ht="15.75">
      <c r="A62" s="348"/>
      <c r="B62" s="348"/>
      <c r="C62" s="348"/>
      <c r="D62" s="348"/>
      <c r="E62" s="348"/>
      <c r="F62" s="348"/>
      <c r="G62" s="348"/>
      <c r="H62" s="348"/>
      <c r="I62" s="348"/>
      <c r="J62" s="83"/>
    </row>
    <row r="63" spans="1:10" ht="15.75">
      <c r="A63" s="348"/>
      <c r="B63" s="348"/>
      <c r="C63" s="348"/>
      <c r="D63" s="348"/>
      <c r="E63" s="348"/>
      <c r="F63" s="348"/>
      <c r="G63" s="348"/>
      <c r="H63" s="348"/>
      <c r="I63" s="348"/>
      <c r="J63" s="83"/>
    </row>
    <row r="64" spans="1:10" ht="15.75">
      <c r="A64" s="348"/>
      <c r="B64" s="348"/>
      <c r="C64" s="348"/>
      <c r="D64" s="348"/>
      <c r="E64" s="348"/>
      <c r="F64" s="348"/>
      <c r="G64" s="348"/>
      <c r="H64" s="348"/>
      <c r="I64" s="348"/>
      <c r="J64" s="83"/>
    </row>
    <row r="65" spans="1:10" ht="15.75">
      <c r="A65" s="348"/>
      <c r="B65" s="348"/>
      <c r="C65" s="348"/>
      <c r="D65" s="348"/>
      <c r="E65" s="348"/>
      <c r="F65" s="348"/>
      <c r="G65" s="348"/>
      <c r="H65" s="348"/>
      <c r="I65" s="348"/>
      <c r="J65" s="83"/>
    </row>
    <row r="66" spans="1:10" ht="15.75">
      <c r="A66" s="348"/>
      <c r="B66" s="348"/>
      <c r="C66" s="348"/>
      <c r="D66" s="348"/>
      <c r="E66" s="348"/>
      <c r="F66" s="348"/>
      <c r="G66" s="348"/>
      <c r="H66" s="348"/>
      <c r="I66" s="348"/>
      <c r="J66" s="83"/>
    </row>
    <row r="67" spans="1:10" ht="15.75">
      <c r="A67" s="348"/>
      <c r="B67" s="348"/>
      <c r="C67" s="348"/>
      <c r="D67" s="348"/>
      <c r="E67" s="348"/>
      <c r="F67" s="348"/>
      <c r="G67" s="348"/>
      <c r="H67" s="348"/>
      <c r="I67" s="348"/>
      <c r="J67" s="83"/>
    </row>
    <row r="68" spans="1:10" ht="15.75">
      <c r="A68" s="348"/>
      <c r="B68" s="394"/>
      <c r="C68" s="394"/>
      <c r="D68" s="348"/>
      <c r="E68" s="348"/>
      <c r="F68" s="348"/>
      <c r="G68" s="348"/>
      <c r="H68" s="348"/>
      <c r="I68" s="348"/>
      <c r="J68" s="83"/>
    </row>
    <row r="69" spans="1:10" ht="15.75">
      <c r="A69" s="348"/>
      <c r="B69" s="406"/>
      <c r="C69" s="394"/>
      <c r="D69" s="348"/>
      <c r="E69" s="348"/>
      <c r="F69" s="348"/>
      <c r="G69" s="348"/>
      <c r="H69" s="348"/>
      <c r="I69" s="348"/>
      <c r="J69" s="83"/>
    </row>
    <row r="70" spans="1:10" ht="15.75">
      <c r="A70" s="348"/>
      <c r="B70" s="394"/>
      <c r="C70" s="394"/>
      <c r="D70" s="348"/>
      <c r="E70" s="348"/>
      <c r="F70" s="348"/>
      <c r="G70" s="348"/>
      <c r="H70" s="348"/>
      <c r="I70" s="348"/>
      <c r="J70" s="83"/>
    </row>
    <row r="71" spans="1:10" ht="15.75">
      <c r="A71" s="348"/>
      <c r="B71" s="394"/>
      <c r="C71" s="394"/>
      <c r="D71" s="348"/>
      <c r="E71" s="348"/>
      <c r="F71" s="348"/>
      <c r="G71" s="348"/>
      <c r="H71" s="348"/>
      <c r="I71" s="348"/>
      <c r="J71" s="83"/>
    </row>
    <row r="72" spans="1:10" ht="15.75">
      <c r="A72" s="348"/>
      <c r="B72" s="394"/>
      <c r="C72" s="394"/>
      <c r="D72" s="348"/>
      <c r="E72" s="348"/>
      <c r="F72" s="348"/>
      <c r="G72" s="348"/>
      <c r="H72" s="348"/>
      <c r="I72" s="348"/>
      <c r="J72" s="83"/>
    </row>
    <row r="73" spans="1:10" ht="15.75">
      <c r="A73" s="399"/>
      <c r="B73" s="407"/>
      <c r="C73" s="408"/>
      <c r="D73" s="346"/>
      <c r="E73" s="346"/>
      <c r="F73" s="346"/>
      <c r="G73" s="348"/>
      <c r="H73" s="348"/>
      <c r="I73" s="348"/>
      <c r="J73" s="83"/>
    </row>
    <row r="74" spans="1:10" ht="15.75">
      <c r="A74" s="346"/>
      <c r="B74" s="407"/>
      <c r="C74" s="408"/>
      <c r="D74" s="346"/>
      <c r="E74" s="346"/>
      <c r="F74" s="346"/>
      <c r="G74" s="348"/>
      <c r="H74" s="348"/>
      <c r="I74" s="348"/>
      <c r="J74" s="83"/>
    </row>
    <row r="75" spans="1:10" ht="15.75">
      <c r="A75" s="346"/>
      <c r="B75" s="407"/>
      <c r="C75" s="408"/>
      <c r="D75" s="346"/>
      <c r="E75" s="346"/>
      <c r="F75" s="346"/>
      <c r="G75" s="348"/>
      <c r="H75" s="348"/>
      <c r="I75" s="348"/>
      <c r="J75" s="83"/>
    </row>
    <row r="76" spans="1:10" ht="15.75">
      <c r="A76" s="346"/>
      <c r="B76" s="407"/>
      <c r="C76" s="408"/>
      <c r="D76" s="346"/>
      <c r="E76" s="346"/>
      <c r="F76" s="346"/>
      <c r="G76" s="348"/>
      <c r="H76" s="348"/>
      <c r="I76" s="348"/>
      <c r="J76" s="83"/>
    </row>
    <row r="77" spans="1:10" ht="15.75">
      <c r="A77" s="346"/>
      <c r="B77" s="407"/>
      <c r="C77" s="408"/>
      <c r="D77" s="346"/>
      <c r="E77" s="346"/>
      <c r="F77" s="346"/>
      <c r="G77" s="348"/>
      <c r="H77" s="348"/>
      <c r="I77" s="348"/>
      <c r="J77" s="83"/>
    </row>
    <row r="78" spans="1:10" ht="15.75">
      <c r="A78" s="346"/>
      <c r="B78" s="407"/>
      <c r="C78" s="408"/>
      <c r="D78" s="346"/>
      <c r="E78" s="346"/>
      <c r="F78" s="346"/>
      <c r="G78" s="348"/>
      <c r="H78" s="348"/>
      <c r="I78" s="348"/>
      <c r="J78" s="83"/>
    </row>
    <row r="79" spans="1:10" ht="15.75">
      <c r="A79" s="346"/>
      <c r="B79" s="407"/>
      <c r="C79" s="408"/>
      <c r="D79" s="346"/>
      <c r="E79" s="346"/>
      <c r="F79" s="346"/>
      <c r="G79" s="348"/>
      <c r="H79" s="348"/>
      <c r="I79" s="348"/>
      <c r="J79" s="83"/>
    </row>
    <row r="80" spans="1:10" ht="15.75">
      <c r="A80" s="346"/>
      <c r="B80" s="407"/>
      <c r="C80" s="408"/>
      <c r="D80" s="346"/>
      <c r="E80" s="346"/>
      <c r="F80" s="346"/>
      <c r="G80" s="348"/>
      <c r="H80" s="348"/>
      <c r="I80" s="348"/>
      <c r="J80" s="83"/>
    </row>
    <row r="81" spans="1:10" ht="15.75">
      <c r="A81" s="346"/>
      <c r="B81" s="407"/>
      <c r="C81" s="408"/>
      <c r="D81" s="346"/>
      <c r="E81" s="346"/>
      <c r="F81" s="346"/>
      <c r="G81" s="348"/>
      <c r="H81" s="348"/>
      <c r="I81" s="348"/>
      <c r="J81" s="83"/>
    </row>
    <row r="82" spans="1:10" ht="15.75">
      <c r="A82" s="346"/>
      <c r="B82" s="407"/>
      <c r="C82" s="408"/>
      <c r="D82" s="346"/>
      <c r="E82" s="346"/>
      <c r="F82" s="346"/>
      <c r="G82" s="348"/>
      <c r="H82" s="348"/>
      <c r="I82" s="348"/>
      <c r="J82" s="83"/>
    </row>
    <row r="83" spans="1:10" ht="15.75">
      <c r="A83" s="346"/>
      <c r="B83" s="407"/>
      <c r="C83" s="408"/>
      <c r="D83" s="346"/>
      <c r="E83" s="346"/>
      <c r="F83" s="346"/>
      <c r="G83" s="348"/>
      <c r="H83" s="348"/>
      <c r="I83" s="348"/>
      <c r="J83" s="83"/>
    </row>
    <row r="84" spans="1:10" ht="15.75">
      <c r="A84" s="346"/>
      <c r="B84" s="407"/>
      <c r="C84" s="408"/>
      <c r="D84" s="346"/>
      <c r="E84" s="346"/>
      <c r="F84" s="346"/>
      <c r="G84" s="348"/>
      <c r="H84" s="348"/>
      <c r="I84" s="348"/>
      <c r="J84" s="83"/>
    </row>
    <row r="85" spans="1:10" ht="15.75">
      <c r="A85" s="346"/>
      <c r="B85" s="409"/>
      <c r="C85" s="346"/>
      <c r="D85" s="346"/>
      <c r="E85" s="346"/>
      <c r="F85" s="346"/>
      <c r="G85" s="348"/>
      <c r="H85" s="348"/>
      <c r="I85" s="348"/>
      <c r="J85" s="83"/>
    </row>
    <row r="86" spans="1:10" ht="15.75">
      <c r="A86" s="346"/>
      <c r="B86" s="409"/>
      <c r="C86" s="346"/>
      <c r="D86" s="346"/>
      <c r="E86" s="346"/>
      <c r="F86" s="346"/>
      <c r="G86" s="348"/>
      <c r="H86" s="348"/>
      <c r="I86" s="348"/>
      <c r="J86" s="83"/>
    </row>
    <row r="87" spans="1:10" ht="15.75">
      <c r="A87" s="346"/>
      <c r="B87" s="409"/>
      <c r="C87" s="346"/>
      <c r="D87" s="346"/>
      <c r="E87" s="346"/>
      <c r="F87" s="346"/>
      <c r="G87" s="348"/>
      <c r="H87" s="348"/>
      <c r="I87" s="348"/>
      <c r="J87" s="83"/>
    </row>
    <row r="88" spans="1:10" ht="15.75">
      <c r="A88" s="346"/>
      <c r="B88" s="409"/>
      <c r="C88" s="346"/>
      <c r="D88" s="346"/>
      <c r="E88" s="346"/>
      <c r="F88" s="346"/>
      <c r="G88" s="348"/>
      <c r="H88" s="348"/>
      <c r="I88" s="348"/>
      <c r="J88" s="83"/>
    </row>
    <row r="89" spans="1:10" ht="15.75">
      <c r="A89" s="346"/>
      <c r="B89" s="409"/>
      <c r="C89" s="346"/>
      <c r="D89" s="346"/>
      <c r="E89" s="346"/>
      <c r="F89" s="346"/>
      <c r="G89" s="348"/>
      <c r="H89" s="348"/>
      <c r="I89" s="348"/>
      <c r="J89" s="83"/>
    </row>
    <row r="90" spans="1:10" ht="15.75">
      <c r="A90" s="346"/>
      <c r="B90" s="409"/>
      <c r="C90" s="346"/>
      <c r="D90" s="346"/>
      <c r="E90" s="346"/>
      <c r="F90" s="346"/>
      <c r="G90" s="348"/>
      <c r="H90" s="348"/>
      <c r="I90" s="348"/>
      <c r="J90" s="83"/>
    </row>
    <row r="91" spans="1:10" ht="15.75">
      <c r="A91" s="346"/>
      <c r="B91" s="409"/>
      <c r="C91" s="346"/>
      <c r="D91" s="346"/>
      <c r="E91" s="346"/>
      <c r="F91" s="346"/>
      <c r="G91" s="348"/>
      <c r="H91" s="348"/>
      <c r="I91" s="348"/>
      <c r="J91" s="83"/>
    </row>
    <row r="92" spans="1:10" ht="15.75">
      <c r="A92" s="346"/>
      <c r="B92" s="409"/>
      <c r="C92" s="346"/>
      <c r="D92" s="346"/>
      <c r="E92" s="346"/>
      <c r="F92" s="346"/>
      <c r="G92" s="348"/>
      <c r="H92" s="348"/>
      <c r="I92" s="348"/>
      <c r="J92" s="83"/>
    </row>
    <row r="93" spans="1:10" ht="15.75">
      <c r="A93" s="346"/>
      <c r="B93" s="409"/>
      <c r="C93" s="346"/>
      <c r="D93" s="346"/>
      <c r="E93" s="346"/>
      <c r="F93" s="346"/>
      <c r="G93" s="348"/>
      <c r="H93" s="348"/>
      <c r="I93" s="348"/>
      <c r="J93" s="83"/>
    </row>
    <row r="94" spans="1:10" ht="15.75">
      <c r="A94" s="346"/>
      <c r="B94" s="409"/>
      <c r="C94" s="346"/>
      <c r="D94" s="346"/>
      <c r="E94" s="346"/>
      <c r="F94" s="346"/>
      <c r="G94" s="348"/>
      <c r="H94" s="348"/>
      <c r="I94" s="348"/>
      <c r="J94" s="83"/>
    </row>
    <row r="95" spans="1:10" ht="15.75">
      <c r="A95" s="346"/>
      <c r="B95" s="409"/>
      <c r="C95" s="346"/>
      <c r="D95" s="346"/>
      <c r="E95" s="346"/>
      <c r="F95" s="346"/>
      <c r="G95" s="348"/>
      <c r="H95" s="348"/>
      <c r="I95" s="348"/>
      <c r="J95" s="83"/>
    </row>
    <row r="96" spans="1:10" ht="15.75">
      <c r="A96" s="346"/>
      <c r="B96" s="409"/>
      <c r="C96" s="346"/>
      <c r="D96" s="346"/>
      <c r="E96" s="346"/>
      <c r="F96" s="346"/>
      <c r="G96" s="348"/>
      <c r="H96" s="348"/>
      <c r="I96" s="348"/>
      <c r="J96" s="83"/>
    </row>
    <row r="97" spans="1:10" ht="15.75">
      <c r="A97" s="346"/>
      <c r="B97" s="409"/>
      <c r="C97" s="346"/>
      <c r="D97" s="346"/>
      <c r="E97" s="346"/>
      <c r="F97" s="346"/>
      <c r="G97" s="348"/>
      <c r="H97" s="348"/>
      <c r="I97" s="348"/>
      <c r="J97" s="83"/>
    </row>
    <row r="98" spans="1:10" ht="15.75">
      <c r="A98" s="346"/>
      <c r="B98" s="409"/>
      <c r="C98" s="346"/>
      <c r="D98" s="346"/>
      <c r="E98" s="346"/>
      <c r="F98" s="346"/>
      <c r="G98" s="348"/>
      <c r="H98" s="348"/>
      <c r="I98" s="348"/>
      <c r="J98" s="83"/>
    </row>
    <row r="99" spans="1:10" ht="15.75">
      <c r="A99" s="346"/>
      <c r="B99" s="409"/>
      <c r="C99" s="346"/>
      <c r="D99" s="346"/>
      <c r="E99" s="346"/>
      <c r="F99" s="346"/>
      <c r="G99" s="348"/>
      <c r="H99" s="348"/>
      <c r="I99" s="348"/>
      <c r="J99" s="83"/>
    </row>
    <row r="100" spans="1:10" ht="15.75">
      <c r="A100" s="346"/>
      <c r="B100" s="409"/>
      <c r="C100" s="346"/>
      <c r="D100" s="346"/>
      <c r="E100" s="346"/>
      <c r="F100" s="346"/>
      <c r="G100" s="348"/>
      <c r="H100" s="348"/>
      <c r="I100" s="348"/>
      <c r="J100" s="83"/>
    </row>
    <row r="101" spans="1:10" ht="15.75">
      <c r="A101" s="346"/>
      <c r="B101" s="409"/>
      <c r="C101" s="346"/>
      <c r="D101" s="346"/>
      <c r="E101" s="346"/>
      <c r="F101" s="346"/>
      <c r="G101" s="348"/>
      <c r="H101" s="348"/>
      <c r="I101" s="348"/>
      <c r="J101" s="83"/>
    </row>
    <row r="102" spans="1:9" ht="12.75">
      <c r="A102" s="346"/>
      <c r="B102" s="409"/>
      <c r="C102" s="346"/>
      <c r="D102" s="346"/>
      <c r="E102" s="346"/>
      <c r="F102" s="346"/>
      <c r="G102" s="346"/>
      <c r="H102" s="346"/>
      <c r="I102" s="346"/>
    </row>
    <row r="103" spans="1:9" ht="12.75">
      <c r="A103" s="346"/>
      <c r="B103" s="409"/>
      <c r="C103" s="346"/>
      <c r="D103" s="346"/>
      <c r="E103" s="346"/>
      <c r="F103" s="346"/>
      <c r="G103" s="346"/>
      <c r="H103" s="346"/>
      <c r="I103" s="346"/>
    </row>
    <row r="104" spans="1:9" ht="12.75">
      <c r="A104" s="346"/>
      <c r="B104" s="409"/>
      <c r="C104" s="346"/>
      <c r="D104" s="346"/>
      <c r="E104" s="346"/>
      <c r="F104" s="346"/>
      <c r="G104" s="346"/>
      <c r="H104" s="346"/>
      <c r="I104" s="346"/>
    </row>
    <row r="105" spans="1:9" ht="12.75">
      <c r="A105" s="346"/>
      <c r="B105" s="409"/>
      <c r="C105" s="346"/>
      <c r="D105" s="346"/>
      <c r="E105" s="346"/>
      <c r="F105" s="346"/>
      <c r="G105" s="346"/>
      <c r="H105" s="346"/>
      <c r="I105" s="346"/>
    </row>
    <row r="106" spans="1:9" ht="12.75">
      <c r="A106" s="346"/>
      <c r="B106" s="409"/>
      <c r="C106" s="346"/>
      <c r="D106" s="346"/>
      <c r="E106" s="346"/>
      <c r="F106" s="346"/>
      <c r="G106" s="346"/>
      <c r="H106" s="346"/>
      <c r="I106" s="346"/>
    </row>
    <row r="107" spans="1:9" ht="12.75">
      <c r="A107" s="346"/>
      <c r="B107" s="409"/>
      <c r="C107" s="346"/>
      <c r="D107" s="346"/>
      <c r="E107" s="346"/>
      <c r="F107" s="346"/>
      <c r="G107" s="346"/>
      <c r="H107" s="346"/>
      <c r="I107" s="346"/>
    </row>
    <row r="108" spans="1:9" ht="12.75">
      <c r="A108" s="346"/>
      <c r="B108" s="409"/>
      <c r="C108" s="346"/>
      <c r="D108" s="346"/>
      <c r="E108" s="346"/>
      <c r="F108" s="346"/>
      <c r="G108" s="346"/>
      <c r="H108" s="346"/>
      <c r="I108" s="346"/>
    </row>
    <row r="109" spans="1:9" ht="12.75">
      <c r="A109" s="346"/>
      <c r="B109" s="409"/>
      <c r="C109" s="346"/>
      <c r="D109" s="346"/>
      <c r="E109" s="346"/>
      <c r="F109" s="346"/>
      <c r="G109" s="346"/>
      <c r="H109" s="346"/>
      <c r="I109" s="346"/>
    </row>
    <row r="110" spans="1:9" ht="12.75">
      <c r="A110" s="346"/>
      <c r="B110" s="409"/>
      <c r="C110" s="346"/>
      <c r="D110" s="346"/>
      <c r="E110" s="346"/>
      <c r="F110" s="346"/>
      <c r="G110" s="346"/>
      <c r="H110" s="346"/>
      <c r="I110" s="346"/>
    </row>
    <row r="111" spans="1:9" ht="12.75">
      <c r="A111" s="346"/>
      <c r="B111" s="409"/>
      <c r="C111" s="346"/>
      <c r="D111" s="346"/>
      <c r="E111" s="346"/>
      <c r="F111" s="346"/>
      <c r="G111" s="346"/>
      <c r="H111" s="346"/>
      <c r="I111" s="346"/>
    </row>
    <row r="112" spans="1:9" ht="12.75">
      <c r="A112" s="346"/>
      <c r="B112" s="409"/>
      <c r="C112" s="346"/>
      <c r="D112" s="346"/>
      <c r="E112" s="346"/>
      <c r="F112" s="346"/>
      <c r="G112" s="346"/>
      <c r="H112" s="346"/>
      <c r="I112" s="346"/>
    </row>
    <row r="113" spans="1:9" ht="12.75">
      <c r="A113" s="346"/>
      <c r="B113" s="409"/>
      <c r="C113" s="346"/>
      <c r="D113" s="346"/>
      <c r="E113" s="346"/>
      <c r="F113" s="346"/>
      <c r="G113" s="346"/>
      <c r="H113" s="346"/>
      <c r="I113" s="346"/>
    </row>
    <row r="114" spans="1:9" ht="12.75">
      <c r="A114" s="346"/>
      <c r="B114" s="409"/>
      <c r="C114" s="346"/>
      <c r="D114" s="346"/>
      <c r="E114" s="346"/>
      <c r="F114" s="346"/>
      <c r="G114" s="346"/>
      <c r="H114" s="346"/>
      <c r="I114" s="346"/>
    </row>
    <row r="115" spans="1:9" ht="12.75">
      <c r="A115" s="346"/>
      <c r="B115" s="409"/>
      <c r="C115" s="346"/>
      <c r="D115" s="346"/>
      <c r="E115" s="346"/>
      <c r="F115" s="346"/>
      <c r="G115" s="346"/>
      <c r="H115" s="346"/>
      <c r="I115" s="346"/>
    </row>
    <row r="116" spans="1:9" ht="12.75">
      <c r="A116" s="346"/>
      <c r="B116" s="409"/>
      <c r="C116" s="346"/>
      <c r="D116" s="346"/>
      <c r="E116" s="346"/>
      <c r="F116" s="346"/>
      <c r="G116" s="346"/>
      <c r="H116" s="346"/>
      <c r="I116" s="346"/>
    </row>
    <row r="117" spans="1:9" ht="12.75">
      <c r="A117" s="346"/>
      <c r="B117" s="409"/>
      <c r="C117" s="346"/>
      <c r="D117" s="346"/>
      <c r="E117" s="346"/>
      <c r="F117" s="346"/>
      <c r="G117" s="346"/>
      <c r="H117" s="346"/>
      <c r="I117" s="346"/>
    </row>
    <row r="118" spans="1:9" ht="12.75">
      <c r="A118" s="346"/>
      <c r="B118" s="409"/>
      <c r="C118" s="346"/>
      <c r="D118" s="346"/>
      <c r="E118" s="346"/>
      <c r="F118" s="346"/>
      <c r="G118" s="346"/>
      <c r="H118" s="346"/>
      <c r="I118" s="346"/>
    </row>
    <row r="119" spans="1:9" ht="12.75">
      <c r="A119" s="346"/>
      <c r="B119" s="409"/>
      <c r="C119" s="346"/>
      <c r="D119" s="346"/>
      <c r="E119" s="346"/>
      <c r="F119" s="346"/>
      <c r="G119" s="346"/>
      <c r="H119" s="346"/>
      <c r="I119" s="346"/>
    </row>
    <row r="120" spans="1:9" ht="12.75">
      <c r="A120" s="346"/>
      <c r="B120" s="409"/>
      <c r="C120" s="346"/>
      <c r="D120" s="346"/>
      <c r="E120" s="346"/>
      <c r="F120" s="346"/>
      <c r="G120" s="346"/>
      <c r="H120" s="346"/>
      <c r="I120" s="346"/>
    </row>
    <row r="121" spans="1:9" ht="12.75">
      <c r="A121" s="346"/>
      <c r="B121" s="409"/>
      <c r="C121" s="346"/>
      <c r="D121" s="346"/>
      <c r="E121" s="346"/>
      <c r="F121" s="346"/>
      <c r="G121" s="346"/>
      <c r="H121" s="346"/>
      <c r="I121" s="346"/>
    </row>
    <row r="122" spans="1:9" ht="12.75">
      <c r="A122" s="346"/>
      <c r="B122" s="409"/>
      <c r="C122" s="346"/>
      <c r="D122" s="346"/>
      <c r="E122" s="346"/>
      <c r="F122" s="346"/>
      <c r="G122" s="346"/>
      <c r="H122" s="346"/>
      <c r="I122" s="346"/>
    </row>
    <row r="123" spans="1:9" ht="12.75">
      <c r="A123" s="346"/>
      <c r="B123" s="409"/>
      <c r="C123" s="346"/>
      <c r="D123" s="346"/>
      <c r="E123" s="346"/>
      <c r="F123" s="346"/>
      <c r="G123" s="346"/>
      <c r="H123" s="346"/>
      <c r="I123" s="346"/>
    </row>
    <row r="124" spans="1:9" ht="12.75">
      <c r="A124" s="346"/>
      <c r="B124" s="409"/>
      <c r="C124" s="346"/>
      <c r="D124" s="346"/>
      <c r="E124" s="346"/>
      <c r="F124" s="346"/>
      <c r="G124" s="346"/>
      <c r="H124" s="346"/>
      <c r="I124" s="346"/>
    </row>
    <row r="125" spans="1:9" ht="12.75">
      <c r="A125" s="346"/>
      <c r="B125" s="409"/>
      <c r="C125" s="346"/>
      <c r="D125" s="346"/>
      <c r="E125" s="346"/>
      <c r="F125" s="346"/>
      <c r="G125" s="346"/>
      <c r="H125" s="346"/>
      <c r="I125" s="346"/>
    </row>
    <row r="126" spans="1:9" ht="12.75">
      <c r="A126" s="346"/>
      <c r="B126" s="409"/>
      <c r="C126" s="346"/>
      <c r="D126" s="346"/>
      <c r="E126" s="346"/>
      <c r="F126" s="346"/>
      <c r="G126" s="346"/>
      <c r="H126" s="346"/>
      <c r="I126" s="346"/>
    </row>
    <row r="127" spans="1:9" ht="12.75">
      <c r="A127" s="346"/>
      <c r="B127" s="409"/>
      <c r="C127" s="346"/>
      <c r="D127" s="346"/>
      <c r="E127" s="346"/>
      <c r="F127" s="346"/>
      <c r="G127" s="346"/>
      <c r="H127" s="346"/>
      <c r="I127" s="346"/>
    </row>
    <row r="128" spans="1:9" ht="12.75">
      <c r="A128" s="346"/>
      <c r="B128" s="409"/>
      <c r="C128" s="346"/>
      <c r="D128" s="346"/>
      <c r="E128" s="346"/>
      <c r="F128" s="346"/>
      <c r="G128" s="346"/>
      <c r="H128" s="346"/>
      <c r="I128" s="346"/>
    </row>
    <row r="129" spans="1:9" ht="12.75">
      <c r="A129" s="346"/>
      <c r="B129" s="409"/>
      <c r="C129" s="346"/>
      <c r="D129" s="346"/>
      <c r="E129" s="346"/>
      <c r="F129" s="346"/>
      <c r="G129" s="346"/>
      <c r="H129" s="346"/>
      <c r="I129" s="346"/>
    </row>
    <row r="130" spans="1:9" ht="12.75">
      <c r="A130" s="346"/>
      <c r="B130" s="409"/>
      <c r="C130" s="346"/>
      <c r="D130" s="346"/>
      <c r="E130" s="346"/>
      <c r="F130" s="346"/>
      <c r="G130" s="346"/>
      <c r="H130" s="346"/>
      <c r="I130" s="346"/>
    </row>
    <row r="131" spans="1:9" ht="12.75">
      <c r="A131" s="346"/>
      <c r="B131" s="409"/>
      <c r="C131" s="346"/>
      <c r="D131" s="346"/>
      <c r="E131" s="346"/>
      <c r="F131" s="346"/>
      <c r="G131" s="346"/>
      <c r="H131" s="346"/>
      <c r="I131" s="346"/>
    </row>
    <row r="132" spans="1:9" ht="12.75">
      <c r="A132" s="346"/>
      <c r="B132" s="409"/>
      <c r="C132" s="346"/>
      <c r="D132" s="346"/>
      <c r="E132" s="346"/>
      <c r="F132" s="346"/>
      <c r="G132" s="346"/>
      <c r="H132" s="346"/>
      <c r="I132" s="346"/>
    </row>
    <row r="133" spans="1:9" ht="12.75">
      <c r="A133" s="346"/>
      <c r="B133" s="409"/>
      <c r="C133" s="346"/>
      <c r="D133" s="346"/>
      <c r="E133" s="346"/>
      <c r="F133" s="346"/>
      <c r="G133" s="346"/>
      <c r="H133" s="346"/>
      <c r="I133" s="346"/>
    </row>
    <row r="134" spans="1:9" ht="12.75">
      <c r="A134" s="346"/>
      <c r="B134" s="409"/>
      <c r="C134" s="346"/>
      <c r="D134" s="346"/>
      <c r="E134" s="346"/>
      <c r="F134" s="346"/>
      <c r="G134" s="346"/>
      <c r="H134" s="346"/>
      <c r="I134" s="346"/>
    </row>
    <row r="135" ht="12.75">
      <c r="B135" s="114"/>
    </row>
    <row r="136" ht="12.75">
      <c r="B136" s="114"/>
    </row>
    <row r="137" ht="12.75">
      <c r="B137" s="114"/>
    </row>
    <row r="138" ht="12.75">
      <c r="B138" s="114"/>
    </row>
    <row r="139" ht="12.75">
      <c r="B139" s="114"/>
    </row>
    <row r="140" ht="12.75">
      <c r="B140" s="114"/>
    </row>
    <row r="141" ht="12.75">
      <c r="B141" s="114"/>
    </row>
    <row r="142" ht="12.75">
      <c r="B142" s="114"/>
    </row>
    <row r="143" ht="12.75">
      <c r="B143" s="114"/>
    </row>
    <row r="144" ht="12.75">
      <c r="B144" s="114"/>
    </row>
    <row r="145" ht="12.75">
      <c r="B145" s="114"/>
    </row>
    <row r="146" ht="12.75">
      <c r="B146" s="114"/>
    </row>
    <row r="147" ht="12.75">
      <c r="B147" s="114"/>
    </row>
    <row r="148" ht="12.75">
      <c r="B148" s="114"/>
    </row>
    <row r="149" ht="12.75">
      <c r="B149" s="114"/>
    </row>
    <row r="150" ht="12.75">
      <c r="B150" s="114"/>
    </row>
    <row r="151" ht="12.75">
      <c r="B151" s="114"/>
    </row>
    <row r="152" ht="12.75">
      <c r="B152" s="114"/>
    </row>
    <row r="153" ht="12.75">
      <c r="B153" s="114"/>
    </row>
    <row r="154" ht="12.75">
      <c r="B154" s="114"/>
    </row>
    <row r="155" ht="12.75">
      <c r="B155" s="114"/>
    </row>
    <row r="156" ht="12.75">
      <c r="B156" s="114"/>
    </row>
    <row r="157" ht="12.75">
      <c r="B157" s="114"/>
    </row>
    <row r="158" ht="12.75">
      <c r="B158" s="114"/>
    </row>
    <row r="159" ht="12.75">
      <c r="B159" s="114"/>
    </row>
    <row r="160" ht="12.75">
      <c r="B160" s="114"/>
    </row>
    <row r="161" ht="12.75">
      <c r="B161" s="114"/>
    </row>
    <row r="162" ht="12.75">
      <c r="B162" s="114"/>
    </row>
    <row r="163" ht="12.75">
      <c r="B163" s="114"/>
    </row>
    <row r="164" ht="12.75">
      <c r="B164" s="114"/>
    </row>
    <row r="165" ht="12.75">
      <c r="B165" s="114"/>
    </row>
    <row r="166" ht="12.75">
      <c r="B166" s="114"/>
    </row>
    <row r="167" ht="12.75">
      <c r="B167" s="114"/>
    </row>
    <row r="168" ht="12.75">
      <c r="B168" s="114"/>
    </row>
    <row r="169" ht="12.75">
      <c r="B169" s="114"/>
    </row>
    <row r="170" ht="12.75">
      <c r="B170" s="114"/>
    </row>
    <row r="171" ht="12.75">
      <c r="B171" s="114"/>
    </row>
    <row r="172" ht="12.75">
      <c r="B172" s="114"/>
    </row>
    <row r="173" ht="12.75">
      <c r="B173" s="114"/>
    </row>
    <row r="174" ht="12.75">
      <c r="B174" s="114"/>
    </row>
    <row r="175" ht="12.75">
      <c r="B175" s="114"/>
    </row>
    <row r="176" ht="12.75">
      <c r="B176" s="114"/>
    </row>
    <row r="177" ht="12.75">
      <c r="B177" s="114"/>
    </row>
    <row r="178" ht="12.75">
      <c r="B178" s="114"/>
    </row>
    <row r="179" ht="12.75">
      <c r="B179" s="114"/>
    </row>
    <row r="180" ht="12.75">
      <c r="B180" s="114"/>
    </row>
    <row r="181" ht="12.75">
      <c r="B181" s="114"/>
    </row>
    <row r="182" ht="12.75">
      <c r="B182" s="114"/>
    </row>
    <row r="183" ht="12.75">
      <c r="B183" s="114"/>
    </row>
    <row r="184" ht="12.75">
      <c r="B184" s="114"/>
    </row>
    <row r="185" ht="12.75">
      <c r="B185" s="114"/>
    </row>
    <row r="186" ht="12.75">
      <c r="B186" s="114"/>
    </row>
    <row r="187" ht="12.75">
      <c r="B187" s="114"/>
    </row>
    <row r="188" ht="12.75">
      <c r="B188" s="114"/>
    </row>
    <row r="189" ht="12.75">
      <c r="B189" s="114"/>
    </row>
    <row r="190" ht="12.75">
      <c r="B190" s="114"/>
    </row>
    <row r="191" ht="12.75">
      <c r="B191" s="114"/>
    </row>
    <row r="192" ht="12.75">
      <c r="B192" s="114"/>
    </row>
    <row r="193" ht="12.75">
      <c r="B193" s="114"/>
    </row>
    <row r="194" ht="12.75">
      <c r="B194" s="114"/>
    </row>
    <row r="195" ht="12.75">
      <c r="B195" s="114"/>
    </row>
    <row r="196" ht="12.75">
      <c r="B196" s="114"/>
    </row>
    <row r="197" ht="12.75">
      <c r="B197" s="114"/>
    </row>
    <row r="198" ht="12.75">
      <c r="B198" s="114"/>
    </row>
    <row r="199" ht="12.75">
      <c r="B199" s="114"/>
    </row>
    <row r="200" ht="12.75">
      <c r="B200" s="114"/>
    </row>
    <row r="201" ht="12.75">
      <c r="B201" s="114"/>
    </row>
    <row r="202" ht="12.75">
      <c r="B202" s="114"/>
    </row>
    <row r="203" ht="12.75">
      <c r="B203" s="114"/>
    </row>
    <row r="204" ht="12.75">
      <c r="B204" s="114"/>
    </row>
    <row r="205" ht="12.75">
      <c r="B205" s="114"/>
    </row>
    <row r="206" ht="12.75">
      <c r="B206" s="114"/>
    </row>
    <row r="207" ht="12.75">
      <c r="B207" s="114"/>
    </row>
    <row r="208" ht="12.75">
      <c r="B208" s="114"/>
    </row>
    <row r="209" ht="12.75">
      <c r="B209" s="114"/>
    </row>
    <row r="210" ht="12.75">
      <c r="B210" s="114"/>
    </row>
    <row r="211" ht="12.75">
      <c r="B211" s="114"/>
    </row>
    <row r="212" ht="12.75">
      <c r="B212" s="114"/>
    </row>
    <row r="213" ht="12.75">
      <c r="B213" s="114"/>
    </row>
    <row r="214" ht="12.75">
      <c r="B214" s="114"/>
    </row>
    <row r="215" ht="12.75">
      <c r="B215" s="114"/>
    </row>
    <row r="216" ht="12.75">
      <c r="B216" s="114"/>
    </row>
    <row r="217" ht="12.75">
      <c r="B217" s="114"/>
    </row>
    <row r="218" ht="12.75">
      <c r="B218" s="114"/>
    </row>
    <row r="219" ht="12.75">
      <c r="B219" s="114"/>
    </row>
    <row r="220" ht="12.75">
      <c r="B220" s="114"/>
    </row>
    <row r="221" ht="12.75">
      <c r="B221" s="114"/>
    </row>
    <row r="222" ht="12.75">
      <c r="B222" s="114"/>
    </row>
    <row r="223" ht="12.75">
      <c r="B223" s="114"/>
    </row>
    <row r="224" ht="12.75">
      <c r="B224" s="114"/>
    </row>
    <row r="225" ht="12.75">
      <c r="B225" s="114"/>
    </row>
    <row r="226" ht="12.75">
      <c r="B226" s="114"/>
    </row>
    <row r="227" ht="12.75">
      <c r="B227" s="114"/>
    </row>
    <row r="228" ht="12.75">
      <c r="B228" s="114"/>
    </row>
    <row r="229" ht="12.75">
      <c r="B229" s="114"/>
    </row>
    <row r="230" ht="12.75">
      <c r="B230" s="114"/>
    </row>
    <row r="231" ht="12.75">
      <c r="B231" s="114"/>
    </row>
    <row r="232" ht="12.75">
      <c r="B232" s="114"/>
    </row>
    <row r="233" ht="12.75">
      <c r="B233" s="114"/>
    </row>
    <row r="234" ht="12.75">
      <c r="B234" s="114"/>
    </row>
    <row r="235" ht="12.75">
      <c r="B235" s="114"/>
    </row>
    <row r="236" ht="12.75">
      <c r="B236" s="114"/>
    </row>
    <row r="237" ht="12.75">
      <c r="B237" s="114"/>
    </row>
    <row r="238" ht="12.75">
      <c r="B238" s="114"/>
    </row>
    <row r="239" ht="12.75">
      <c r="B239" s="114"/>
    </row>
    <row r="240" ht="12.75">
      <c r="B240" s="114"/>
    </row>
    <row r="241" ht="12.75">
      <c r="B241" s="114"/>
    </row>
    <row r="242" ht="12.75">
      <c r="B242" s="114"/>
    </row>
    <row r="243" ht="12.75">
      <c r="B243" s="114"/>
    </row>
    <row r="244" ht="12.75">
      <c r="B244" s="114"/>
    </row>
    <row r="245" ht="12.75">
      <c r="B245" s="114"/>
    </row>
    <row r="246" ht="12.75">
      <c r="B246" s="114"/>
    </row>
    <row r="247" ht="12.75">
      <c r="B247" s="114"/>
    </row>
  </sheetData>
  <sheetProtection/>
  <mergeCells count="17">
    <mergeCell ref="H6:H7"/>
    <mergeCell ref="I6:I7"/>
    <mergeCell ref="J6:J7"/>
    <mergeCell ref="A3:E3"/>
    <mergeCell ref="B6:B7"/>
    <mergeCell ref="A6:A7"/>
    <mergeCell ref="G6:G7"/>
    <mergeCell ref="A2:E2"/>
    <mergeCell ref="G18:G19"/>
    <mergeCell ref="H18:H19"/>
    <mergeCell ref="I18:I19"/>
    <mergeCell ref="J18:J19"/>
    <mergeCell ref="D18:D19"/>
    <mergeCell ref="C6:C7"/>
    <mergeCell ref="A13:F13"/>
    <mergeCell ref="A15:F15"/>
    <mergeCell ref="D6:E6"/>
  </mergeCells>
  <printOptions horizontalCentered="1"/>
  <pageMargins left="0.5118110236220472" right="0.2755905511811024" top="0.11811023622047245" bottom="0.35433070866141736" header="0.07874015748031496" footer="0.1574803149606299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25"/>
  <sheetViews>
    <sheetView view="pageBreakPreview" zoomScale="115" zoomScaleSheetLayoutView="115" zoomScalePageLayoutView="0" workbookViewId="0" topLeftCell="A1">
      <selection activeCell="D54" sqref="D54"/>
    </sheetView>
  </sheetViews>
  <sheetFormatPr defaultColWidth="9.140625" defaultRowHeight="12.75"/>
  <cols>
    <col min="1" max="1" width="9.00390625" style="46" customWidth="1"/>
    <col min="2" max="2" width="56.28125" style="46" customWidth="1"/>
    <col min="3" max="3" width="14.8515625" style="46" customWidth="1"/>
    <col min="4" max="5" width="13.28125" style="47" customWidth="1"/>
    <col min="6" max="6" width="13.8515625" style="47" customWidth="1"/>
    <col min="7" max="7" width="0.13671875" style="50" customWidth="1"/>
    <col min="8" max="8" width="12.140625" style="50" hidden="1" customWidth="1"/>
    <col min="9" max="9" width="10.7109375" style="50" hidden="1" customWidth="1"/>
    <col min="10" max="10" width="10.421875" style="50" hidden="1" customWidth="1"/>
    <col min="11" max="16384" width="9.140625" style="46" customWidth="1"/>
  </cols>
  <sheetData>
    <row r="2" spans="1:12" s="52" customFormat="1" ht="32.25" customHeight="1">
      <c r="A2" s="46"/>
      <c r="B2" s="121"/>
      <c r="C2" s="121"/>
      <c r="D2" s="122"/>
      <c r="E2" s="122"/>
      <c r="F2" s="122"/>
      <c r="G2" s="811" t="s">
        <v>194</v>
      </c>
      <c r="H2" s="809" t="s">
        <v>195</v>
      </c>
      <c r="I2" s="809" t="s">
        <v>196</v>
      </c>
      <c r="J2" s="809" t="s">
        <v>197</v>
      </c>
      <c r="K2" s="83"/>
      <c r="L2" s="83"/>
    </row>
    <row r="3" spans="1:12" s="52" customFormat="1" ht="32.25" thickBot="1">
      <c r="A3" s="786" t="s">
        <v>310</v>
      </c>
      <c r="B3" s="577" t="s">
        <v>217</v>
      </c>
      <c r="C3" s="577"/>
      <c r="D3" s="790" t="s">
        <v>375</v>
      </c>
      <c r="E3" s="788" t="s">
        <v>285</v>
      </c>
      <c r="F3" s="788"/>
      <c r="G3" s="812"/>
      <c r="H3" s="810"/>
      <c r="I3" s="810"/>
      <c r="J3" s="810"/>
      <c r="K3" s="83"/>
      <c r="L3" s="83"/>
    </row>
    <row r="4" spans="1:12" s="52" customFormat="1" ht="33" customHeight="1" thickBot="1">
      <c r="A4" s="786"/>
      <c r="B4" s="498" t="s">
        <v>218</v>
      </c>
      <c r="C4" s="499" t="s">
        <v>219</v>
      </c>
      <c r="D4" s="788"/>
      <c r="E4" s="395" t="s">
        <v>366</v>
      </c>
      <c r="F4" s="395" t="s">
        <v>367</v>
      </c>
      <c r="G4" s="387">
        <v>7</v>
      </c>
      <c r="H4" s="388">
        <v>8</v>
      </c>
      <c r="I4" s="389">
        <v>9</v>
      </c>
      <c r="J4" s="387">
        <v>10</v>
      </c>
      <c r="K4" s="83"/>
      <c r="L4" s="83"/>
    </row>
    <row r="5" spans="1:12" s="113" customFormat="1" ht="16.5" thickBot="1">
      <c r="A5" s="507">
        <v>1</v>
      </c>
      <c r="B5" s="507">
        <v>2</v>
      </c>
      <c r="C5" s="507" t="s">
        <v>220</v>
      </c>
      <c r="D5" s="500">
        <v>4</v>
      </c>
      <c r="E5" s="500">
        <v>5</v>
      </c>
      <c r="F5" s="500">
        <v>6</v>
      </c>
      <c r="G5" s="311"/>
      <c r="H5" s="311"/>
      <c r="I5" s="311"/>
      <c r="J5" s="311"/>
      <c r="K5" s="180"/>
      <c r="L5" s="180"/>
    </row>
    <row r="6" spans="1:12" s="113" customFormat="1" ht="15.75">
      <c r="A6" s="578">
        <v>8140</v>
      </c>
      <c r="B6" s="579" t="s">
        <v>323</v>
      </c>
      <c r="C6" s="505"/>
      <c r="D6" s="314"/>
      <c r="E6" s="314"/>
      <c r="F6" s="314"/>
      <c r="G6" s="391"/>
      <c r="H6" s="390"/>
      <c r="I6" s="390"/>
      <c r="J6" s="390"/>
      <c r="K6" s="180"/>
      <c r="L6" s="180"/>
    </row>
    <row r="7" spans="1:12" s="113" customFormat="1" ht="22.5" customHeight="1">
      <c r="A7" s="580"/>
      <c r="B7" s="508" t="s">
        <v>305</v>
      </c>
      <c r="C7" s="505"/>
      <c r="D7" s="390"/>
      <c r="E7" s="581"/>
      <c r="F7" s="390"/>
      <c r="G7" s="391"/>
      <c r="H7" s="390"/>
      <c r="I7" s="390"/>
      <c r="J7" s="390"/>
      <c r="K7" s="180"/>
      <c r="L7" s="180"/>
    </row>
    <row r="8" spans="1:12" s="113" customFormat="1" ht="15.75">
      <c r="A8" s="578">
        <v>8141</v>
      </c>
      <c r="B8" s="579" t="s">
        <v>316</v>
      </c>
      <c r="C8" s="505" t="s">
        <v>330</v>
      </c>
      <c r="D8" s="390"/>
      <c r="E8" s="581"/>
      <c r="F8" s="390"/>
      <c r="G8" s="391"/>
      <c r="H8" s="390"/>
      <c r="I8" s="390"/>
      <c r="J8" s="390"/>
      <c r="K8" s="180"/>
      <c r="L8" s="180"/>
    </row>
    <row r="9" spans="1:12" s="113" customFormat="1" ht="15.75">
      <c r="A9" s="578"/>
      <c r="B9" s="579" t="s">
        <v>305</v>
      </c>
      <c r="C9" s="505"/>
      <c r="D9" s="390"/>
      <c r="E9" s="581"/>
      <c r="F9" s="390"/>
      <c r="G9" s="391"/>
      <c r="H9" s="390"/>
      <c r="I9" s="390"/>
      <c r="J9" s="390"/>
      <c r="K9" s="180"/>
      <c r="L9" s="180"/>
    </row>
    <row r="10" spans="1:12" s="113" customFormat="1" ht="15" customHeight="1">
      <c r="A10" s="578">
        <v>8142</v>
      </c>
      <c r="B10" s="579" t="s">
        <v>319</v>
      </c>
      <c r="C10" s="505"/>
      <c r="D10" s="390"/>
      <c r="E10" s="581"/>
      <c r="F10" s="395" t="s">
        <v>392</v>
      </c>
      <c r="G10" s="391"/>
      <c r="H10" s="390"/>
      <c r="I10" s="390"/>
      <c r="J10" s="390"/>
      <c r="K10" s="180"/>
      <c r="L10" s="180"/>
    </row>
    <row r="11" spans="1:12" s="113" customFormat="1" ht="16.5" customHeight="1">
      <c r="A11" s="578">
        <v>8143</v>
      </c>
      <c r="B11" s="579" t="s">
        <v>320</v>
      </c>
      <c r="C11" s="505"/>
      <c r="D11" s="390"/>
      <c r="E11" s="581"/>
      <c r="F11" s="390"/>
      <c r="G11" s="391"/>
      <c r="H11" s="390"/>
      <c r="I11" s="390"/>
      <c r="J11" s="390"/>
      <c r="K11" s="180"/>
      <c r="L11" s="180"/>
    </row>
    <row r="12" spans="1:12" s="113" customFormat="1" ht="31.5">
      <c r="A12" s="578">
        <v>8150</v>
      </c>
      <c r="B12" s="579" t="s">
        <v>321</v>
      </c>
      <c r="C12" s="505" t="s">
        <v>331</v>
      </c>
      <c r="D12" s="390"/>
      <c r="E12" s="581"/>
      <c r="F12" s="390"/>
      <c r="G12" s="391"/>
      <c r="H12" s="390"/>
      <c r="I12" s="390"/>
      <c r="J12" s="390"/>
      <c r="K12" s="180"/>
      <c r="L12" s="180"/>
    </row>
    <row r="13" spans="1:12" s="113" customFormat="1" ht="15.75">
      <c r="A13" s="578"/>
      <c r="B13" s="579" t="s">
        <v>305</v>
      </c>
      <c r="C13" s="505"/>
      <c r="D13" s="390"/>
      <c r="E13" s="581"/>
      <c r="F13" s="390"/>
      <c r="G13" s="391"/>
      <c r="H13" s="390"/>
      <c r="I13" s="390"/>
      <c r="J13" s="390"/>
      <c r="K13" s="180"/>
      <c r="L13" s="180"/>
    </row>
    <row r="14" spans="1:12" s="113" customFormat="1" ht="16.5" thickBot="1">
      <c r="A14" s="578">
        <v>8151</v>
      </c>
      <c r="B14" s="579" t="s">
        <v>318</v>
      </c>
      <c r="C14" s="505"/>
      <c r="D14" s="390"/>
      <c r="E14" s="581"/>
      <c r="F14" s="317" t="s">
        <v>607</v>
      </c>
      <c r="G14" s="391"/>
      <c r="H14" s="390"/>
      <c r="I14" s="390"/>
      <c r="J14" s="390"/>
      <c r="K14" s="180"/>
      <c r="L14" s="180"/>
    </row>
    <row r="15" spans="1:12" s="113" customFormat="1" ht="27" customHeight="1" thickBot="1">
      <c r="A15" s="578">
        <v>8152</v>
      </c>
      <c r="B15" s="579" t="s">
        <v>317</v>
      </c>
      <c r="C15" s="505"/>
      <c r="D15" s="390"/>
      <c r="E15" s="581"/>
      <c r="F15" s="390"/>
      <c r="G15" s="311"/>
      <c r="H15" s="311"/>
      <c r="I15" s="311"/>
      <c r="J15" s="311"/>
      <c r="K15" s="180"/>
      <c r="L15" s="180"/>
    </row>
    <row r="16" spans="1:12" s="113" customFormat="1" ht="47.25">
      <c r="A16" s="578">
        <v>8160</v>
      </c>
      <c r="B16" s="579" t="s">
        <v>950</v>
      </c>
      <c r="C16" s="505"/>
      <c r="D16" s="314"/>
      <c r="E16" s="314"/>
      <c r="F16" s="314"/>
      <c r="G16" s="391"/>
      <c r="H16" s="390"/>
      <c r="I16" s="390"/>
      <c r="J16" s="390"/>
      <c r="K16" s="180"/>
      <c r="L16" s="180"/>
    </row>
    <row r="17" spans="1:22" s="112" customFormat="1" ht="21.75" customHeight="1">
      <c r="A17" s="578"/>
      <c r="B17" s="582" t="s">
        <v>285</v>
      </c>
      <c r="C17" s="505"/>
      <c r="D17" s="390"/>
      <c r="E17" s="581"/>
      <c r="F17" s="390"/>
      <c r="G17" s="313"/>
      <c r="H17" s="314"/>
      <c r="I17" s="314"/>
      <c r="J17" s="314"/>
      <c r="K17" s="83"/>
      <c r="L17" s="83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s="112" customFormat="1" ht="31.5">
      <c r="A18" s="578">
        <v>8161</v>
      </c>
      <c r="B18" s="508" t="s">
        <v>293</v>
      </c>
      <c r="C18" s="505"/>
      <c r="D18" s="314"/>
      <c r="E18" s="583" t="s">
        <v>392</v>
      </c>
      <c r="F18" s="314"/>
      <c r="G18" s="313"/>
      <c r="H18" s="314"/>
      <c r="I18" s="314"/>
      <c r="J18" s="314"/>
      <c r="K18" s="83"/>
      <c r="L18" s="83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12" s="52" customFormat="1" ht="22.5" customHeight="1">
      <c r="A19" s="578"/>
      <c r="B19" s="508" t="s">
        <v>305</v>
      </c>
      <c r="C19" s="505"/>
      <c r="D19" s="314"/>
      <c r="E19" s="583"/>
      <c r="F19" s="314"/>
      <c r="G19" s="313"/>
      <c r="H19" s="314"/>
      <c r="I19" s="314"/>
      <c r="J19" s="314"/>
      <c r="K19" s="83"/>
      <c r="L19" s="83"/>
    </row>
    <row r="20" spans="1:22" s="112" customFormat="1" ht="27" customHeight="1">
      <c r="A20" s="578">
        <v>8162</v>
      </c>
      <c r="B20" s="579" t="s">
        <v>282</v>
      </c>
      <c r="C20" s="505" t="s">
        <v>332</v>
      </c>
      <c r="D20" s="314"/>
      <c r="E20" s="583" t="s">
        <v>392</v>
      </c>
      <c r="F20" s="314"/>
      <c r="G20" s="313"/>
      <c r="H20" s="314"/>
      <c r="I20" s="314"/>
      <c r="J20" s="314"/>
      <c r="K20" s="83"/>
      <c r="L20" s="83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12" s="52" customFormat="1" ht="30.75" customHeight="1">
      <c r="A21" s="478">
        <v>8163</v>
      </c>
      <c r="B21" s="579" t="s">
        <v>281</v>
      </c>
      <c r="C21" s="505" t="s">
        <v>332</v>
      </c>
      <c r="D21" s="314"/>
      <c r="E21" s="583" t="s">
        <v>392</v>
      </c>
      <c r="F21" s="314"/>
      <c r="G21" s="313"/>
      <c r="H21" s="314"/>
      <c r="I21" s="314"/>
      <c r="J21" s="314"/>
      <c r="K21" s="83"/>
      <c r="L21" s="83"/>
    </row>
    <row r="22" spans="1:22" s="112" customFormat="1" ht="31.5">
      <c r="A22" s="578">
        <v>8164</v>
      </c>
      <c r="B22" s="579" t="s">
        <v>283</v>
      </c>
      <c r="C22" s="505" t="s">
        <v>333</v>
      </c>
      <c r="D22" s="314"/>
      <c r="E22" s="583" t="s">
        <v>392</v>
      </c>
      <c r="F22" s="314"/>
      <c r="G22" s="313"/>
      <c r="H22" s="314"/>
      <c r="I22" s="314" t="s">
        <v>482</v>
      </c>
      <c r="J22" s="314"/>
      <c r="K22" s="83"/>
      <c r="L22" s="83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s="112" customFormat="1" ht="25.5" customHeight="1">
      <c r="A23" s="578">
        <v>8170</v>
      </c>
      <c r="B23" s="508" t="s">
        <v>292</v>
      </c>
      <c r="C23" s="505"/>
      <c r="D23" s="583"/>
      <c r="E23" s="583"/>
      <c r="F23" s="583"/>
      <c r="G23" s="313"/>
      <c r="H23" s="314"/>
      <c r="I23" s="314"/>
      <c r="J23" s="314"/>
      <c r="K23" s="83"/>
      <c r="L23" s="83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12" s="52" customFormat="1" ht="26.25" customHeight="1">
      <c r="A24" s="578"/>
      <c r="B24" s="508" t="s">
        <v>305</v>
      </c>
      <c r="C24" s="505"/>
      <c r="D24" s="583"/>
      <c r="E24" s="583"/>
      <c r="F24" s="583"/>
      <c r="G24" s="313"/>
      <c r="H24" s="314"/>
      <c r="I24" s="314"/>
      <c r="J24" s="314"/>
      <c r="K24" s="83"/>
      <c r="L24" s="83"/>
    </row>
    <row r="25" spans="1:12" s="52" customFormat="1" ht="34.5" customHeight="1">
      <c r="A25" s="578">
        <v>8171</v>
      </c>
      <c r="B25" s="579" t="s">
        <v>290</v>
      </c>
      <c r="C25" s="505" t="s">
        <v>334</v>
      </c>
      <c r="D25" s="314"/>
      <c r="E25" s="583"/>
      <c r="F25" s="314"/>
      <c r="G25" s="313"/>
      <c r="H25" s="314"/>
      <c r="I25" s="314"/>
      <c r="J25" s="314"/>
      <c r="K25" s="83"/>
      <c r="L25" s="83"/>
    </row>
    <row r="26" spans="1:22" s="112" customFormat="1" ht="15.75">
      <c r="A26" s="578">
        <v>8172</v>
      </c>
      <c r="B26" s="584" t="s">
        <v>291</v>
      </c>
      <c r="C26" s="505" t="s">
        <v>335</v>
      </c>
      <c r="D26" s="314"/>
      <c r="E26" s="583"/>
      <c r="F26" s="314"/>
      <c r="G26" s="313"/>
      <c r="H26" s="314"/>
      <c r="I26" s="314"/>
      <c r="J26" s="314"/>
      <c r="K26" s="83"/>
      <c r="L26" s="83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s="112" customFormat="1" ht="31.5">
      <c r="A27" s="506">
        <v>8190</v>
      </c>
      <c r="B27" s="585" t="s">
        <v>192</v>
      </c>
      <c r="C27" s="578"/>
      <c r="D27" s="314"/>
      <c r="E27" s="314"/>
      <c r="F27" s="314"/>
      <c r="G27" s="313"/>
      <c r="H27" s="314"/>
      <c r="I27" s="314"/>
      <c r="J27" s="314"/>
      <c r="K27" s="83"/>
      <c r="L27" s="83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12" s="52" customFormat="1" ht="28.5" customHeight="1">
      <c r="A28" s="506"/>
      <c r="B28" s="508" t="s">
        <v>289</v>
      </c>
      <c r="C28" s="578"/>
      <c r="D28" s="314"/>
      <c r="E28" s="314"/>
      <c r="F28" s="314"/>
      <c r="G28" s="313"/>
      <c r="H28" s="314"/>
      <c r="I28" s="314"/>
      <c r="J28" s="314"/>
      <c r="K28" s="83"/>
      <c r="L28" s="83"/>
    </row>
    <row r="29" spans="1:12" s="52" customFormat="1" ht="31.5">
      <c r="A29" s="478">
        <v>8191</v>
      </c>
      <c r="B29" s="508" t="s">
        <v>249</v>
      </c>
      <c r="C29" s="506">
        <v>9320</v>
      </c>
      <c r="D29" s="314"/>
      <c r="E29" s="314"/>
      <c r="F29" s="317"/>
      <c r="G29" s="313"/>
      <c r="H29" s="314"/>
      <c r="I29" s="314"/>
      <c r="J29" s="314"/>
      <c r="K29" s="83"/>
      <c r="L29" s="83"/>
    </row>
    <row r="30" spans="1:12" s="52" customFormat="1" ht="29.25" customHeight="1">
      <c r="A30" s="478"/>
      <c r="B30" s="508" t="s">
        <v>286</v>
      </c>
      <c r="C30" s="578"/>
      <c r="D30" s="314"/>
      <c r="E30" s="314"/>
      <c r="F30" s="314"/>
      <c r="G30" s="313"/>
      <c r="H30" s="314"/>
      <c r="I30" s="314"/>
      <c r="J30" s="314"/>
      <c r="K30" s="83"/>
      <c r="L30" s="83"/>
    </row>
    <row r="31" spans="1:12" s="52" customFormat="1" ht="78.75">
      <c r="A31" s="478">
        <v>8192</v>
      </c>
      <c r="B31" s="579" t="s">
        <v>284</v>
      </c>
      <c r="C31" s="578"/>
      <c r="D31" s="314"/>
      <c r="E31" s="314"/>
      <c r="F31" s="395"/>
      <c r="G31" s="313"/>
      <c r="H31" s="314"/>
      <c r="I31" s="314"/>
      <c r="J31" s="314"/>
      <c r="K31" s="83"/>
      <c r="L31" s="83"/>
    </row>
    <row r="32" spans="1:12" s="52" customFormat="1" ht="29.25" customHeight="1">
      <c r="A32" s="478">
        <v>8193</v>
      </c>
      <c r="B32" s="579" t="s">
        <v>904</v>
      </c>
      <c r="C32" s="578"/>
      <c r="D32" s="314"/>
      <c r="E32" s="314"/>
      <c r="F32" s="395"/>
      <c r="G32" s="313"/>
      <c r="H32" s="314"/>
      <c r="I32" s="314"/>
      <c r="J32" s="314"/>
      <c r="K32" s="83"/>
      <c r="L32" s="83"/>
    </row>
    <row r="33" spans="1:12" s="52" customFormat="1" ht="47.25">
      <c r="A33" s="478">
        <v>8194</v>
      </c>
      <c r="B33" s="508" t="s">
        <v>193</v>
      </c>
      <c r="C33" s="586">
        <v>9330</v>
      </c>
      <c r="D33" s="314"/>
      <c r="E33" s="395"/>
      <c r="F33" s="314"/>
      <c r="G33" s="313"/>
      <c r="H33" s="314"/>
      <c r="I33" s="314"/>
      <c r="J33" s="314"/>
      <c r="K33" s="83"/>
      <c r="L33" s="83"/>
    </row>
    <row r="34" spans="1:12" s="52" customFormat="1" ht="24.75" customHeight="1">
      <c r="A34" s="478"/>
      <c r="B34" s="508" t="s">
        <v>286</v>
      </c>
      <c r="C34" s="586"/>
      <c r="D34" s="583"/>
      <c r="E34" s="395"/>
      <c r="F34" s="314"/>
      <c r="G34" s="313"/>
      <c r="H34" s="314"/>
      <c r="I34" s="314"/>
      <c r="J34" s="314"/>
      <c r="K34" s="83"/>
      <c r="L34" s="83"/>
    </row>
    <row r="35" spans="1:12" s="52" customFormat="1" ht="47.25">
      <c r="A35" s="478">
        <v>8195</v>
      </c>
      <c r="B35" s="579" t="s">
        <v>250</v>
      </c>
      <c r="C35" s="586"/>
      <c r="D35" s="314"/>
      <c r="E35" s="395"/>
      <c r="F35" s="314"/>
      <c r="G35" s="313"/>
      <c r="H35" s="314"/>
      <c r="I35" s="314"/>
      <c r="J35" s="314"/>
      <c r="K35" s="83"/>
      <c r="L35" s="83"/>
    </row>
    <row r="36" spans="1:12" s="52" customFormat="1" ht="51" customHeight="1">
      <c r="A36" s="478">
        <v>8196</v>
      </c>
      <c r="B36" s="579" t="s">
        <v>251</v>
      </c>
      <c r="C36" s="586"/>
      <c r="D36" s="314"/>
      <c r="E36" s="395"/>
      <c r="F36" s="314"/>
      <c r="G36" s="313"/>
      <c r="H36" s="314"/>
      <c r="I36" s="314"/>
      <c r="J36" s="314"/>
      <c r="K36" s="83"/>
      <c r="L36" s="83"/>
    </row>
    <row r="37" spans="1:12" s="52" customFormat="1" ht="51" customHeight="1">
      <c r="A37" s="478">
        <v>8197</v>
      </c>
      <c r="B37" s="585" t="s">
        <v>246</v>
      </c>
      <c r="C37" s="585"/>
      <c r="D37" s="395" t="s">
        <v>392</v>
      </c>
      <c r="E37" s="395" t="s">
        <v>392</v>
      </c>
      <c r="F37" s="395" t="s">
        <v>392</v>
      </c>
      <c r="G37" s="313"/>
      <c r="H37" s="314"/>
      <c r="I37" s="314"/>
      <c r="J37" s="314"/>
      <c r="K37" s="83"/>
      <c r="L37" s="83"/>
    </row>
    <row r="38" spans="1:12" s="52" customFormat="1" ht="43.5" customHeight="1">
      <c r="A38" s="478">
        <v>8198</v>
      </c>
      <c r="B38" s="585" t="s">
        <v>247</v>
      </c>
      <c r="C38" s="585"/>
      <c r="D38" s="395" t="s">
        <v>392</v>
      </c>
      <c r="E38" s="583"/>
      <c r="F38" s="314"/>
      <c r="G38" s="313"/>
      <c r="H38" s="314"/>
      <c r="I38" s="314"/>
      <c r="J38" s="314"/>
      <c r="K38" s="83"/>
      <c r="L38" s="83"/>
    </row>
    <row r="39" spans="1:12" s="52" customFormat="1" ht="82.5" customHeight="1">
      <c r="A39" s="478">
        <v>8199</v>
      </c>
      <c r="B39" s="585" t="s">
        <v>951</v>
      </c>
      <c r="C39" s="585"/>
      <c r="D39" s="583"/>
      <c r="E39" s="583"/>
      <c r="F39" s="314"/>
      <c r="G39" s="313"/>
      <c r="H39" s="314"/>
      <c r="I39" s="314"/>
      <c r="J39" s="314"/>
      <c r="K39" s="83"/>
      <c r="L39" s="83"/>
    </row>
    <row r="40" spans="1:12" s="52" customFormat="1" ht="19.5" customHeight="1">
      <c r="A40" s="478" t="s">
        <v>204</v>
      </c>
      <c r="B40" s="587" t="s">
        <v>248</v>
      </c>
      <c r="C40" s="585"/>
      <c r="D40" s="583"/>
      <c r="E40" s="395" t="s">
        <v>392</v>
      </c>
      <c r="F40" s="314"/>
      <c r="G40" s="313"/>
      <c r="H40" s="314"/>
      <c r="I40" s="314"/>
      <c r="J40" s="314"/>
      <c r="K40" s="83"/>
      <c r="L40" s="83"/>
    </row>
    <row r="41" spans="1:12" s="52" customFormat="1" ht="15.75">
      <c r="A41" s="580">
        <v>8200</v>
      </c>
      <c r="B41" s="588" t="s">
        <v>952</v>
      </c>
      <c r="C41" s="578"/>
      <c r="D41" s="314"/>
      <c r="E41" s="314"/>
      <c r="F41" s="314"/>
      <c r="G41" s="313"/>
      <c r="H41" s="314"/>
      <c r="I41" s="314"/>
      <c r="J41" s="314"/>
      <c r="K41" s="83"/>
      <c r="L41" s="83"/>
    </row>
    <row r="42" spans="1:12" s="52" customFormat="1" ht="21" customHeight="1">
      <c r="A42" s="580"/>
      <c r="B42" s="506" t="s">
        <v>285</v>
      </c>
      <c r="C42" s="578"/>
      <c r="D42" s="314"/>
      <c r="E42" s="314"/>
      <c r="F42" s="314"/>
      <c r="G42" s="313"/>
      <c r="H42" s="314"/>
      <c r="I42" s="314"/>
      <c r="J42" s="314"/>
      <c r="K42" s="83"/>
      <c r="L42" s="83"/>
    </row>
    <row r="43" spans="1:12" s="52" customFormat="1" ht="15.75">
      <c r="A43" s="580">
        <v>8210</v>
      </c>
      <c r="B43" s="587" t="s">
        <v>953</v>
      </c>
      <c r="C43" s="578"/>
      <c r="D43" s="314"/>
      <c r="E43" s="583"/>
      <c r="F43" s="314"/>
      <c r="G43" s="313"/>
      <c r="H43" s="314"/>
      <c r="I43" s="314"/>
      <c r="J43" s="314"/>
      <c r="K43" s="83"/>
      <c r="L43" s="83"/>
    </row>
    <row r="44" spans="1:12" s="52" customFormat="1" ht="29.25" customHeight="1">
      <c r="A44" s="578"/>
      <c r="B44" s="579" t="s">
        <v>285</v>
      </c>
      <c r="C44" s="578"/>
      <c r="D44" s="314"/>
      <c r="E44" s="583"/>
      <c r="F44" s="314"/>
      <c r="G44" s="313"/>
      <c r="H44" s="314"/>
      <c r="I44" s="314"/>
      <c r="J44" s="314"/>
      <c r="K44" s="83"/>
      <c r="L44" s="83"/>
    </row>
    <row r="45" spans="1:12" s="52" customFormat="1" ht="31.5">
      <c r="A45" s="580">
        <v>8211</v>
      </c>
      <c r="B45" s="508" t="s">
        <v>295</v>
      </c>
      <c r="C45" s="578"/>
      <c r="D45" s="314"/>
      <c r="E45" s="395" t="s">
        <v>392</v>
      </c>
      <c r="F45" s="314"/>
      <c r="G45" s="313"/>
      <c r="H45" s="314"/>
      <c r="I45" s="314"/>
      <c r="J45" s="314"/>
      <c r="K45" s="83"/>
      <c r="L45" s="83"/>
    </row>
    <row r="46" spans="1:12" s="52" customFormat="1" ht="18" customHeight="1">
      <c r="A46" s="580"/>
      <c r="B46" s="508" t="s">
        <v>286</v>
      </c>
      <c r="C46" s="578"/>
      <c r="D46" s="314"/>
      <c r="E46" s="395"/>
      <c r="F46" s="314"/>
      <c r="G46" s="313"/>
      <c r="H46" s="314"/>
      <c r="I46" s="314"/>
      <c r="J46" s="314"/>
      <c r="K46" s="83"/>
      <c r="L46" s="83"/>
    </row>
    <row r="47" spans="1:12" s="52" customFormat="1" ht="16.5" customHeight="1">
      <c r="A47" s="580">
        <v>8212</v>
      </c>
      <c r="B47" s="584" t="s">
        <v>294</v>
      </c>
      <c r="C47" s="505" t="s">
        <v>299</v>
      </c>
      <c r="D47" s="314"/>
      <c r="E47" s="395" t="s">
        <v>392</v>
      </c>
      <c r="F47" s="314"/>
      <c r="G47" s="313"/>
      <c r="H47" s="314"/>
      <c r="I47" s="314"/>
      <c r="J47" s="314"/>
      <c r="K47" s="83"/>
      <c r="L47" s="83"/>
    </row>
    <row r="48" spans="1:12" ht="17.25" customHeight="1">
      <c r="A48" s="580">
        <v>8213</v>
      </c>
      <c r="B48" s="584" t="s">
        <v>288</v>
      </c>
      <c r="C48" s="505" t="s">
        <v>300</v>
      </c>
      <c r="D48" s="314"/>
      <c r="E48" s="395" t="s">
        <v>392</v>
      </c>
      <c r="F48" s="314"/>
      <c r="G48" s="313"/>
      <c r="H48" s="314"/>
      <c r="I48" s="314"/>
      <c r="J48" s="314"/>
      <c r="K48" s="162"/>
      <c r="L48" s="162"/>
    </row>
    <row r="49" spans="1:12" ht="31.5">
      <c r="A49" s="580">
        <v>8220</v>
      </c>
      <c r="B49" s="508" t="s">
        <v>954</v>
      </c>
      <c r="C49" s="578"/>
      <c r="D49" s="314"/>
      <c r="E49" s="317"/>
      <c r="F49" s="314"/>
      <c r="G49" s="313"/>
      <c r="H49" s="314"/>
      <c r="I49" s="314"/>
      <c r="J49" s="314"/>
      <c r="K49" s="162"/>
      <c r="L49" s="162"/>
    </row>
    <row r="50" spans="1:12" ht="15.75">
      <c r="A50" s="580"/>
      <c r="B50" s="508" t="s">
        <v>285</v>
      </c>
      <c r="C50" s="578"/>
      <c r="D50" s="314"/>
      <c r="E50" s="317"/>
      <c r="F50" s="314"/>
      <c r="G50" s="313"/>
      <c r="H50" s="314"/>
      <c r="I50" s="314"/>
      <c r="J50" s="314"/>
      <c r="K50" s="162"/>
      <c r="L50" s="162"/>
    </row>
    <row r="51" spans="1:12" ht="15.75">
      <c r="A51" s="580">
        <v>8221</v>
      </c>
      <c r="B51" s="508" t="s">
        <v>322</v>
      </c>
      <c r="C51" s="578"/>
      <c r="D51" s="314"/>
      <c r="E51" s="395" t="s">
        <v>392</v>
      </c>
      <c r="F51" s="314"/>
      <c r="G51" s="313"/>
      <c r="H51" s="314"/>
      <c r="I51" s="314"/>
      <c r="J51" s="314"/>
      <c r="K51" s="162"/>
      <c r="L51" s="162"/>
    </row>
    <row r="52" spans="1:12" ht="24" customHeight="1">
      <c r="A52" s="580"/>
      <c r="B52" s="508" t="s">
        <v>305</v>
      </c>
      <c r="C52" s="578"/>
      <c r="D52" s="314"/>
      <c r="E52" s="395"/>
      <c r="F52" s="314"/>
      <c r="G52" s="313"/>
      <c r="H52" s="314"/>
      <c r="I52" s="314"/>
      <c r="J52" s="314"/>
      <c r="K52" s="162"/>
      <c r="L52" s="162"/>
    </row>
    <row r="53" spans="1:12" ht="15.75">
      <c r="A53" s="578">
        <v>8222</v>
      </c>
      <c r="B53" s="579" t="s">
        <v>312</v>
      </c>
      <c r="C53" s="505" t="s">
        <v>301</v>
      </c>
      <c r="D53" s="314"/>
      <c r="E53" s="395" t="s">
        <v>392</v>
      </c>
      <c r="F53" s="314"/>
      <c r="G53" s="313"/>
      <c r="H53" s="314"/>
      <c r="I53" s="314"/>
      <c r="J53" s="314"/>
      <c r="K53" s="162"/>
      <c r="L53" s="162"/>
    </row>
    <row r="54" spans="1:12" ht="31.5">
      <c r="A54" s="578">
        <v>8230</v>
      </c>
      <c r="B54" s="579" t="s">
        <v>314</v>
      </c>
      <c r="C54" s="505" t="s">
        <v>302</v>
      </c>
      <c r="D54" s="314"/>
      <c r="E54" s="395" t="s">
        <v>392</v>
      </c>
      <c r="F54" s="314"/>
      <c r="G54" s="313"/>
      <c r="H54" s="314"/>
      <c r="I54" s="314"/>
      <c r="J54" s="314"/>
      <c r="K54" s="162"/>
      <c r="L54" s="162"/>
    </row>
    <row r="55" spans="1:12" ht="15.75">
      <c r="A55" s="578">
        <v>8240</v>
      </c>
      <c r="B55" s="508" t="s">
        <v>323</v>
      </c>
      <c r="C55" s="578"/>
      <c r="D55" s="314"/>
      <c r="E55" s="317"/>
      <c r="F55" s="314"/>
      <c r="G55" s="313"/>
      <c r="H55" s="314"/>
      <c r="I55" s="314"/>
      <c r="J55" s="314"/>
      <c r="K55" s="162"/>
      <c r="L55" s="162"/>
    </row>
    <row r="56" spans="1:12" ht="24.75" customHeight="1" thickBot="1">
      <c r="A56" s="580"/>
      <c r="B56" s="508" t="s">
        <v>305</v>
      </c>
      <c r="C56" s="578"/>
      <c r="D56" s="314"/>
      <c r="E56" s="317"/>
      <c r="F56" s="314"/>
      <c r="G56" s="396"/>
      <c r="H56" s="392"/>
      <c r="I56" s="392"/>
      <c r="J56" s="392"/>
      <c r="K56" s="162"/>
      <c r="L56" s="162"/>
    </row>
    <row r="57" spans="1:12" ht="24.75" customHeight="1" thickBot="1">
      <c r="A57" s="578">
        <v>8241</v>
      </c>
      <c r="B57" s="579" t="s">
        <v>336</v>
      </c>
      <c r="C57" s="505" t="s">
        <v>301</v>
      </c>
      <c r="D57" s="314"/>
      <c r="E57" s="314"/>
      <c r="F57" s="314"/>
      <c r="G57" s="393"/>
      <c r="H57" s="312"/>
      <c r="I57" s="312"/>
      <c r="J57" s="397"/>
      <c r="K57" s="162"/>
      <c r="L57" s="162"/>
    </row>
    <row r="58" spans="1:12" ht="31.5">
      <c r="A58" s="578">
        <v>8250</v>
      </c>
      <c r="B58" s="579" t="s">
        <v>321</v>
      </c>
      <c r="C58" s="505" t="s">
        <v>302</v>
      </c>
      <c r="D58" s="390"/>
      <c r="E58" s="581"/>
      <c r="F58" s="390"/>
      <c r="G58" s="331"/>
      <c r="H58" s="331"/>
      <c r="I58" s="331"/>
      <c r="J58" s="331"/>
      <c r="K58" s="169"/>
      <c r="L58" s="162"/>
    </row>
    <row r="59" spans="1:11" ht="15.75">
      <c r="A59" s="348"/>
      <c r="B59" s="348"/>
      <c r="C59" s="348"/>
      <c r="D59" s="398"/>
      <c r="E59" s="398"/>
      <c r="F59" s="331"/>
      <c r="G59" s="302"/>
      <c r="H59" s="302"/>
      <c r="I59" s="302"/>
      <c r="J59" s="302"/>
      <c r="K59" s="57"/>
    </row>
    <row r="60" spans="1:11" ht="12.75">
      <c r="A60" s="346"/>
      <c r="B60" s="346"/>
      <c r="C60" s="399"/>
      <c r="D60" s="400"/>
      <c r="E60" s="400"/>
      <c r="F60" s="302"/>
      <c r="G60" s="302"/>
      <c r="H60" s="302"/>
      <c r="I60" s="302"/>
      <c r="J60" s="302"/>
      <c r="K60" s="57"/>
    </row>
    <row r="61" spans="1:11" ht="12.75">
      <c r="A61" s="346"/>
      <c r="B61" s="346"/>
      <c r="C61" s="399"/>
      <c r="D61" s="400"/>
      <c r="E61" s="400"/>
      <c r="F61" s="302"/>
      <c r="G61" s="302"/>
      <c r="H61" s="302"/>
      <c r="I61" s="302"/>
      <c r="J61" s="302"/>
      <c r="K61" s="57"/>
    </row>
    <row r="62" spans="1:11" ht="12.75">
      <c r="A62" s="346"/>
      <c r="B62" s="346"/>
      <c r="C62" s="399"/>
      <c r="D62" s="400"/>
      <c r="E62" s="400"/>
      <c r="F62" s="302"/>
      <c r="G62" s="302"/>
      <c r="H62" s="302"/>
      <c r="I62" s="302"/>
      <c r="J62" s="302"/>
      <c r="K62" s="57"/>
    </row>
    <row r="63" spans="1:11" ht="12.75">
      <c r="A63" s="346"/>
      <c r="B63" s="346"/>
      <c r="C63" s="399"/>
      <c r="D63" s="400"/>
      <c r="E63" s="400"/>
      <c r="F63" s="302"/>
      <c r="G63" s="302"/>
      <c r="H63" s="302"/>
      <c r="I63" s="302"/>
      <c r="J63" s="302"/>
      <c r="K63" s="57"/>
    </row>
    <row r="64" spans="1:11" ht="12.75">
      <c r="A64" s="346"/>
      <c r="B64" s="346"/>
      <c r="C64" s="399"/>
      <c r="D64" s="400"/>
      <c r="E64" s="400"/>
      <c r="F64" s="302"/>
      <c r="G64" s="302"/>
      <c r="H64" s="302"/>
      <c r="I64" s="302"/>
      <c r="J64" s="302"/>
      <c r="K64" s="57"/>
    </row>
    <row r="65" spans="1:11" ht="12.75">
      <c r="A65" s="346"/>
      <c r="B65" s="346"/>
      <c r="C65" s="399"/>
      <c r="D65" s="400"/>
      <c r="E65" s="400"/>
      <c r="F65" s="302"/>
      <c r="G65" s="302"/>
      <c r="H65" s="302"/>
      <c r="I65" s="302"/>
      <c r="J65" s="302"/>
      <c r="K65" s="57"/>
    </row>
    <row r="66" spans="1:11" ht="12.75">
      <c r="A66" s="346"/>
      <c r="B66" s="346"/>
      <c r="C66" s="399"/>
      <c r="D66" s="400"/>
      <c r="E66" s="400"/>
      <c r="F66" s="302"/>
      <c r="G66" s="302"/>
      <c r="H66" s="302"/>
      <c r="I66" s="302"/>
      <c r="J66" s="302"/>
      <c r="K66" s="57"/>
    </row>
    <row r="67" spans="1:11" ht="12.75">
      <c r="A67" s="346"/>
      <c r="B67" s="346"/>
      <c r="C67" s="399"/>
      <c r="D67" s="400"/>
      <c r="E67" s="400"/>
      <c r="F67" s="302"/>
      <c r="G67" s="302"/>
      <c r="H67" s="302"/>
      <c r="I67" s="302"/>
      <c r="J67" s="302"/>
      <c r="K67" s="57"/>
    </row>
    <row r="68" spans="1:11" ht="12.75">
      <c r="A68" s="346"/>
      <c r="B68" s="346"/>
      <c r="C68" s="399"/>
      <c r="D68" s="400"/>
      <c r="E68" s="400"/>
      <c r="F68" s="302"/>
      <c r="G68" s="302"/>
      <c r="H68" s="302"/>
      <c r="I68" s="302"/>
      <c r="J68" s="302"/>
      <c r="K68" s="57"/>
    </row>
    <row r="69" spans="1:11" ht="12.75">
      <c r="A69" s="346"/>
      <c r="B69" s="346"/>
      <c r="C69" s="399"/>
      <c r="D69" s="400"/>
      <c r="E69" s="400"/>
      <c r="F69" s="302"/>
      <c r="G69" s="302"/>
      <c r="H69" s="302"/>
      <c r="I69" s="302"/>
      <c r="J69" s="302"/>
      <c r="K69" s="57"/>
    </row>
    <row r="70" spans="1:11" ht="12.75">
      <c r="A70" s="346"/>
      <c r="B70" s="346"/>
      <c r="C70" s="399"/>
      <c r="D70" s="400"/>
      <c r="E70" s="400"/>
      <c r="F70" s="302"/>
      <c r="G70" s="302"/>
      <c r="H70" s="302"/>
      <c r="I70" s="302"/>
      <c r="J70" s="302"/>
      <c r="K70" s="57"/>
    </row>
    <row r="71" spans="1:11" ht="12.75">
      <c r="A71" s="346"/>
      <c r="B71" s="346"/>
      <c r="C71" s="399"/>
      <c r="D71" s="400"/>
      <c r="E71" s="400"/>
      <c r="F71" s="302"/>
      <c r="G71" s="302"/>
      <c r="H71" s="302"/>
      <c r="I71" s="302"/>
      <c r="J71" s="302"/>
      <c r="K71" s="57"/>
    </row>
    <row r="72" spans="1:11" ht="12.75">
      <c r="A72" s="346"/>
      <c r="B72" s="346"/>
      <c r="C72" s="399"/>
      <c r="D72" s="400"/>
      <c r="E72" s="400"/>
      <c r="F72" s="302"/>
      <c r="G72" s="302"/>
      <c r="H72" s="302"/>
      <c r="I72" s="302"/>
      <c r="J72" s="302"/>
      <c r="K72" s="57"/>
    </row>
    <row r="73" spans="1:11" ht="12.75">
      <c r="A73" s="346"/>
      <c r="B73" s="346"/>
      <c r="C73" s="399"/>
      <c r="D73" s="400"/>
      <c r="E73" s="400"/>
      <c r="F73" s="302"/>
      <c r="G73" s="302"/>
      <c r="H73" s="302"/>
      <c r="I73" s="302"/>
      <c r="J73" s="302"/>
      <c r="K73" s="57"/>
    </row>
    <row r="74" spans="1:11" ht="12.75">
      <c r="A74" s="346"/>
      <c r="B74" s="346"/>
      <c r="C74" s="399"/>
      <c r="D74" s="400"/>
      <c r="E74" s="400"/>
      <c r="F74" s="302"/>
      <c r="G74" s="302"/>
      <c r="H74" s="302"/>
      <c r="I74" s="302"/>
      <c r="J74" s="302"/>
      <c r="K74" s="57"/>
    </row>
    <row r="75" spans="1:11" ht="12.75">
      <c r="A75" s="346"/>
      <c r="B75" s="346"/>
      <c r="C75" s="399"/>
      <c r="D75" s="400"/>
      <c r="E75" s="400"/>
      <c r="F75" s="302"/>
      <c r="G75" s="302"/>
      <c r="H75" s="302"/>
      <c r="I75" s="302"/>
      <c r="J75" s="302"/>
      <c r="K75" s="57"/>
    </row>
    <row r="76" spans="1:11" ht="12.75">
      <c r="A76" s="346"/>
      <c r="B76" s="346"/>
      <c r="C76" s="399"/>
      <c r="D76" s="400"/>
      <c r="E76" s="400"/>
      <c r="F76" s="302"/>
      <c r="G76" s="302"/>
      <c r="H76" s="302"/>
      <c r="I76" s="302"/>
      <c r="J76" s="302"/>
      <c r="K76" s="57"/>
    </row>
    <row r="77" spans="1:11" ht="12.75">
      <c r="A77" s="346"/>
      <c r="B77" s="346"/>
      <c r="C77" s="399"/>
      <c r="D77" s="400"/>
      <c r="E77" s="400"/>
      <c r="F77" s="302"/>
      <c r="G77" s="302"/>
      <c r="H77" s="302"/>
      <c r="I77" s="302"/>
      <c r="J77" s="302"/>
      <c r="K77" s="57"/>
    </row>
    <row r="78" spans="1:11" ht="12.75">
      <c r="A78" s="346"/>
      <c r="B78" s="346"/>
      <c r="C78" s="399"/>
      <c r="D78" s="400"/>
      <c r="E78" s="400"/>
      <c r="F78" s="302"/>
      <c r="G78" s="302"/>
      <c r="H78" s="302"/>
      <c r="I78" s="302"/>
      <c r="J78" s="302"/>
      <c r="K78" s="57"/>
    </row>
    <row r="79" spans="1:11" ht="12.75">
      <c r="A79" s="346"/>
      <c r="B79" s="346"/>
      <c r="C79" s="399"/>
      <c r="D79" s="400"/>
      <c r="E79" s="400"/>
      <c r="F79" s="302"/>
      <c r="G79" s="302"/>
      <c r="H79" s="302"/>
      <c r="I79" s="302"/>
      <c r="J79" s="302"/>
      <c r="K79" s="57"/>
    </row>
    <row r="80" spans="1:11" ht="12.75">
      <c r="A80" s="346"/>
      <c r="B80" s="346"/>
      <c r="C80" s="399"/>
      <c r="D80" s="400"/>
      <c r="E80" s="400"/>
      <c r="F80" s="302"/>
      <c r="G80" s="302"/>
      <c r="H80" s="302"/>
      <c r="I80" s="302"/>
      <c r="J80" s="302"/>
      <c r="K80" s="57"/>
    </row>
    <row r="81" spans="1:11" ht="12.75">
      <c r="A81" s="346"/>
      <c r="B81" s="346"/>
      <c r="C81" s="399"/>
      <c r="D81" s="400"/>
      <c r="E81" s="400"/>
      <c r="F81" s="302"/>
      <c r="G81" s="302"/>
      <c r="H81" s="302"/>
      <c r="I81" s="302"/>
      <c r="J81" s="302"/>
      <c r="K81" s="57"/>
    </row>
    <row r="82" spans="1:11" ht="12.75">
      <c r="A82" s="346"/>
      <c r="B82" s="346"/>
      <c r="C82" s="399"/>
      <c r="D82" s="400"/>
      <c r="E82" s="400"/>
      <c r="F82" s="302"/>
      <c r="G82" s="302"/>
      <c r="H82" s="302"/>
      <c r="I82" s="302"/>
      <c r="J82" s="302"/>
      <c r="K82" s="57"/>
    </row>
    <row r="83" spans="1:11" ht="12.75">
      <c r="A83" s="346"/>
      <c r="B83" s="346"/>
      <c r="C83" s="399"/>
      <c r="D83" s="400"/>
      <c r="E83" s="400"/>
      <c r="F83" s="302"/>
      <c r="G83" s="302"/>
      <c r="H83" s="302"/>
      <c r="I83" s="302"/>
      <c r="J83" s="302"/>
      <c r="K83" s="57"/>
    </row>
    <row r="84" spans="1:11" ht="12.75">
      <c r="A84" s="346"/>
      <c r="B84" s="346"/>
      <c r="C84" s="399"/>
      <c r="D84" s="400"/>
      <c r="E84" s="400"/>
      <c r="F84" s="302"/>
      <c r="G84" s="302"/>
      <c r="H84" s="302"/>
      <c r="I84" s="302"/>
      <c r="J84" s="302"/>
      <c r="K84" s="57"/>
    </row>
    <row r="85" spans="1:11" ht="12.75">
      <c r="A85" s="346"/>
      <c r="B85" s="346"/>
      <c r="C85" s="399"/>
      <c r="D85" s="400"/>
      <c r="E85" s="400"/>
      <c r="F85" s="302"/>
      <c r="G85" s="302"/>
      <c r="H85" s="302"/>
      <c r="I85" s="302"/>
      <c r="J85" s="302"/>
      <c r="K85" s="57"/>
    </row>
    <row r="86" spans="1:11" ht="12.75">
      <c r="A86" s="346"/>
      <c r="B86" s="346"/>
      <c r="C86" s="399"/>
      <c r="D86" s="400"/>
      <c r="E86" s="400"/>
      <c r="F86" s="302"/>
      <c r="G86" s="302"/>
      <c r="H86" s="302"/>
      <c r="I86" s="302"/>
      <c r="J86" s="302"/>
      <c r="K86" s="57"/>
    </row>
    <row r="87" spans="1:11" ht="12.75">
      <c r="A87" s="346"/>
      <c r="B87" s="346"/>
      <c r="C87" s="399"/>
      <c r="D87" s="400"/>
      <c r="E87" s="400"/>
      <c r="F87" s="302"/>
      <c r="G87" s="302"/>
      <c r="H87" s="302"/>
      <c r="I87" s="302"/>
      <c r="J87" s="302"/>
      <c r="K87" s="57"/>
    </row>
    <row r="88" spans="1:11" ht="12.75">
      <c r="A88" s="346"/>
      <c r="B88" s="346"/>
      <c r="C88" s="399"/>
      <c r="D88" s="400"/>
      <c r="E88" s="400"/>
      <c r="F88" s="302"/>
      <c r="G88" s="302"/>
      <c r="H88" s="302"/>
      <c r="I88" s="302"/>
      <c r="J88" s="302"/>
      <c r="K88" s="57"/>
    </row>
    <row r="89" spans="1:11" ht="12.75">
      <c r="A89" s="346"/>
      <c r="B89" s="346"/>
      <c r="C89" s="399"/>
      <c r="D89" s="400"/>
      <c r="E89" s="400"/>
      <c r="F89" s="302"/>
      <c r="G89" s="302"/>
      <c r="H89" s="302"/>
      <c r="I89" s="302"/>
      <c r="J89" s="302"/>
      <c r="K89" s="57"/>
    </row>
    <row r="90" spans="1:11" ht="12.75">
      <c r="A90" s="346"/>
      <c r="B90" s="346"/>
      <c r="C90" s="399"/>
      <c r="D90" s="400"/>
      <c r="E90" s="400"/>
      <c r="F90" s="302"/>
      <c r="G90" s="302"/>
      <c r="H90" s="302"/>
      <c r="I90" s="302"/>
      <c r="J90" s="302"/>
      <c r="K90" s="57"/>
    </row>
    <row r="91" spans="1:11" ht="12.75">
      <c r="A91" s="346"/>
      <c r="B91" s="346"/>
      <c r="C91" s="399"/>
      <c r="D91" s="400"/>
      <c r="E91" s="400"/>
      <c r="F91" s="302"/>
      <c r="G91" s="302"/>
      <c r="H91" s="302"/>
      <c r="I91" s="302"/>
      <c r="J91" s="302"/>
      <c r="K91" s="57"/>
    </row>
    <row r="92" spans="1:11" ht="12.75">
      <c r="A92" s="346"/>
      <c r="B92" s="346"/>
      <c r="C92" s="399"/>
      <c r="D92" s="400"/>
      <c r="E92" s="400"/>
      <c r="F92" s="302"/>
      <c r="G92" s="302"/>
      <c r="H92" s="302"/>
      <c r="I92" s="302"/>
      <c r="J92" s="302"/>
      <c r="K92" s="57"/>
    </row>
    <row r="93" spans="1:10" ht="12.75">
      <c r="A93" s="346"/>
      <c r="B93" s="346"/>
      <c r="C93" s="399"/>
      <c r="D93" s="400"/>
      <c r="E93" s="400"/>
      <c r="F93" s="302"/>
      <c r="G93" s="160"/>
      <c r="H93" s="118"/>
      <c r="I93" s="118"/>
      <c r="J93" s="118"/>
    </row>
    <row r="94" spans="1:7" ht="12.75">
      <c r="A94" s="120"/>
      <c r="B94" s="120"/>
      <c r="C94" s="115"/>
      <c r="D94" s="159"/>
      <c r="E94" s="159"/>
      <c r="F94" s="159"/>
      <c r="G94" s="119"/>
    </row>
    <row r="95" spans="1:7" ht="12.75">
      <c r="A95" s="120"/>
      <c r="B95" s="120"/>
      <c r="C95" s="115"/>
      <c r="D95" s="159"/>
      <c r="E95" s="159"/>
      <c r="F95" s="159"/>
      <c r="G95" s="119"/>
    </row>
    <row r="96" spans="1:7" ht="12.75">
      <c r="A96" s="120"/>
      <c r="B96" s="120"/>
      <c r="C96" s="115"/>
      <c r="D96" s="159"/>
      <c r="E96" s="159"/>
      <c r="F96" s="159"/>
      <c r="G96" s="119"/>
    </row>
    <row r="97" spans="1:7" ht="12.75">
      <c r="A97" s="120"/>
      <c r="B97" s="120"/>
      <c r="C97" s="115"/>
      <c r="D97" s="159"/>
      <c r="E97" s="159"/>
      <c r="F97" s="159"/>
      <c r="G97" s="119"/>
    </row>
    <row r="98" spans="1:7" ht="12.75">
      <c r="A98" s="120"/>
      <c r="B98" s="120"/>
      <c r="C98" s="115"/>
      <c r="D98" s="159"/>
      <c r="E98" s="159"/>
      <c r="F98" s="159"/>
      <c r="G98" s="119"/>
    </row>
    <row r="99" spans="1:7" ht="12.75">
      <c r="A99" s="120"/>
      <c r="B99" s="120"/>
      <c r="C99" s="115"/>
      <c r="D99" s="159"/>
      <c r="E99" s="159"/>
      <c r="F99" s="159"/>
      <c r="G99" s="119"/>
    </row>
    <row r="100" spans="1:7" ht="12.75">
      <c r="A100" s="120"/>
      <c r="B100" s="120"/>
      <c r="C100" s="115"/>
      <c r="D100" s="159"/>
      <c r="E100" s="159"/>
      <c r="F100" s="159"/>
      <c r="G100" s="119"/>
    </row>
    <row r="101" spans="1:7" ht="12.75">
      <c r="A101" s="120"/>
      <c r="B101" s="120"/>
      <c r="C101" s="115"/>
      <c r="D101" s="159"/>
      <c r="E101" s="159"/>
      <c r="F101" s="159"/>
      <c r="G101" s="119"/>
    </row>
    <row r="102" spans="1:7" ht="12.75">
      <c r="A102" s="120"/>
      <c r="B102" s="120"/>
      <c r="C102" s="115"/>
      <c r="D102" s="159"/>
      <c r="E102" s="159"/>
      <c r="F102" s="159"/>
      <c r="G102" s="119"/>
    </row>
    <row r="103" spans="1:7" ht="12.75">
      <c r="A103" s="120"/>
      <c r="B103" s="120"/>
      <c r="C103" s="115"/>
      <c r="D103" s="159"/>
      <c r="E103" s="159"/>
      <c r="F103" s="159"/>
      <c r="G103" s="119"/>
    </row>
    <row r="104" spans="1:7" ht="12.75">
      <c r="A104" s="120"/>
      <c r="B104" s="120"/>
      <c r="C104" s="115"/>
      <c r="D104" s="159"/>
      <c r="E104" s="159"/>
      <c r="F104" s="159"/>
      <c r="G104" s="119"/>
    </row>
    <row r="105" spans="1:7" ht="12.75">
      <c r="A105" s="120"/>
      <c r="B105" s="120"/>
      <c r="C105" s="115"/>
      <c r="D105" s="159"/>
      <c r="E105" s="159"/>
      <c r="F105" s="159"/>
      <c r="G105" s="119"/>
    </row>
    <row r="106" spans="1:7" ht="12.75">
      <c r="A106" s="120"/>
      <c r="B106" s="120"/>
      <c r="C106" s="115"/>
      <c r="D106" s="159"/>
      <c r="E106" s="159"/>
      <c r="F106" s="159"/>
      <c r="G106" s="119"/>
    </row>
    <row r="107" spans="1:7" ht="12.75">
      <c r="A107" s="120"/>
      <c r="B107" s="120"/>
      <c r="C107" s="115"/>
      <c r="D107" s="159"/>
      <c r="E107" s="159"/>
      <c r="F107" s="159"/>
      <c r="G107" s="119"/>
    </row>
    <row r="108" spans="1:7" ht="12.75">
      <c r="A108" s="120"/>
      <c r="B108" s="120"/>
      <c r="C108" s="115"/>
      <c r="D108" s="159"/>
      <c r="E108" s="159"/>
      <c r="F108" s="159"/>
      <c r="G108" s="119"/>
    </row>
    <row r="109" spans="1:7" ht="12.75">
      <c r="A109" s="120"/>
      <c r="B109" s="120"/>
      <c r="C109" s="115"/>
      <c r="D109" s="159"/>
      <c r="E109" s="159"/>
      <c r="F109" s="159"/>
      <c r="G109" s="119"/>
    </row>
    <row r="110" spans="1:7" ht="12.75">
      <c r="A110" s="120"/>
      <c r="B110" s="120"/>
      <c r="C110" s="115"/>
      <c r="D110" s="159"/>
      <c r="E110" s="159"/>
      <c r="F110" s="159"/>
      <c r="G110" s="119"/>
    </row>
    <row r="111" spans="1:7" ht="12.75">
      <c r="A111" s="120"/>
      <c r="B111" s="120"/>
      <c r="C111" s="115"/>
      <c r="D111" s="159"/>
      <c r="E111" s="159"/>
      <c r="F111" s="159"/>
      <c r="G111" s="119"/>
    </row>
    <row r="112" spans="1:7" ht="12.75">
      <c r="A112" s="120"/>
      <c r="B112" s="120"/>
      <c r="C112" s="115"/>
      <c r="D112" s="159"/>
      <c r="E112" s="159"/>
      <c r="F112" s="159"/>
      <c r="G112" s="119"/>
    </row>
    <row r="113" spans="1:7" ht="12.75">
      <c r="A113" s="120"/>
      <c r="B113" s="120"/>
      <c r="C113" s="115"/>
      <c r="D113" s="159"/>
      <c r="E113" s="159"/>
      <c r="F113" s="159"/>
      <c r="G113" s="119"/>
    </row>
    <row r="114" spans="1:7" ht="12.75">
      <c r="A114" s="120"/>
      <c r="B114" s="120"/>
      <c r="C114" s="115"/>
      <c r="D114" s="159"/>
      <c r="E114" s="159"/>
      <c r="F114" s="159"/>
      <c r="G114" s="119"/>
    </row>
    <row r="115" spans="1:7" ht="12.75">
      <c r="A115" s="120"/>
      <c r="B115" s="120"/>
      <c r="C115" s="115"/>
      <c r="D115" s="159"/>
      <c r="E115" s="159"/>
      <c r="F115" s="159"/>
      <c r="G115" s="119"/>
    </row>
    <row r="116" spans="1:7" ht="12.75">
      <c r="A116" s="120"/>
      <c r="B116" s="120"/>
      <c r="C116" s="115"/>
      <c r="D116" s="159"/>
      <c r="E116" s="159"/>
      <c r="F116" s="159"/>
      <c r="G116" s="119"/>
    </row>
    <row r="117" spans="1:7" ht="12.75">
      <c r="A117" s="120"/>
      <c r="B117" s="120"/>
      <c r="C117" s="115"/>
      <c r="D117" s="159"/>
      <c r="E117" s="159"/>
      <c r="F117" s="159"/>
      <c r="G117" s="119"/>
    </row>
    <row r="118" spans="1:7" ht="12.75">
      <c r="A118" s="120"/>
      <c r="B118" s="120"/>
      <c r="C118" s="115"/>
      <c r="D118" s="159"/>
      <c r="E118" s="159"/>
      <c r="F118" s="159"/>
      <c r="G118" s="119"/>
    </row>
    <row r="119" spans="1:7" ht="12.75">
      <c r="A119" s="120"/>
      <c r="B119" s="120"/>
      <c r="C119" s="115"/>
      <c r="D119" s="159"/>
      <c r="E119" s="159"/>
      <c r="F119" s="159"/>
      <c r="G119" s="119"/>
    </row>
    <row r="120" spans="1:7" ht="12.75">
      <c r="A120" s="120"/>
      <c r="B120" s="120"/>
      <c r="C120" s="115"/>
      <c r="D120" s="159"/>
      <c r="E120" s="159"/>
      <c r="F120" s="159"/>
      <c r="G120" s="119"/>
    </row>
    <row r="121" spans="1:7" ht="12.75">
      <c r="A121" s="120"/>
      <c r="B121" s="120"/>
      <c r="C121" s="115"/>
      <c r="D121" s="159"/>
      <c r="E121" s="159"/>
      <c r="F121" s="159"/>
      <c r="G121" s="119"/>
    </row>
    <row r="122" spans="1:7" ht="12.75">
      <c r="A122" s="120"/>
      <c r="B122" s="120"/>
      <c r="C122" s="115"/>
      <c r="D122" s="159"/>
      <c r="E122" s="159"/>
      <c r="F122" s="159"/>
      <c r="G122" s="119"/>
    </row>
    <row r="123" spans="1:7" ht="12.75">
      <c r="A123" s="120"/>
      <c r="B123" s="120"/>
      <c r="C123" s="115"/>
      <c r="D123" s="159"/>
      <c r="E123" s="159"/>
      <c r="F123" s="159"/>
      <c r="G123" s="119"/>
    </row>
    <row r="124" spans="1:7" ht="12.75">
      <c r="A124" s="120"/>
      <c r="B124" s="120"/>
      <c r="C124" s="115"/>
      <c r="D124" s="159"/>
      <c r="E124" s="159"/>
      <c r="F124" s="159"/>
      <c r="G124" s="119"/>
    </row>
    <row r="125" spans="1:7" ht="12.75">
      <c r="A125" s="120"/>
      <c r="B125" s="120"/>
      <c r="C125" s="115"/>
      <c r="D125" s="159"/>
      <c r="E125" s="159"/>
      <c r="F125" s="159"/>
      <c r="G125" s="119"/>
    </row>
    <row r="126" spans="1:7" ht="12.75">
      <c r="A126" s="120"/>
      <c r="B126" s="120"/>
      <c r="C126" s="115"/>
      <c r="D126" s="159"/>
      <c r="E126" s="159"/>
      <c r="F126" s="159"/>
      <c r="G126" s="119"/>
    </row>
    <row r="127" spans="1:7" ht="12.75">
      <c r="A127" s="120"/>
      <c r="B127" s="120"/>
      <c r="C127" s="115"/>
      <c r="D127" s="159"/>
      <c r="E127" s="159"/>
      <c r="F127" s="159"/>
      <c r="G127" s="119"/>
    </row>
    <row r="128" spans="1:6" ht="12.75">
      <c r="A128" s="120"/>
      <c r="B128" s="120"/>
      <c r="C128" s="115"/>
      <c r="D128" s="159"/>
      <c r="E128" s="159"/>
      <c r="F128" s="159"/>
    </row>
    <row r="129" ht="12.75">
      <c r="C129" s="115"/>
    </row>
    <row r="130" ht="12.75">
      <c r="C130" s="115"/>
    </row>
    <row r="131" ht="12.75">
      <c r="C131" s="115"/>
    </row>
    <row r="132" ht="12.75">
      <c r="C132" s="115"/>
    </row>
    <row r="133" ht="12.75">
      <c r="C133" s="115"/>
    </row>
    <row r="134" ht="12.75">
      <c r="C134" s="115"/>
    </row>
    <row r="135" ht="12.75">
      <c r="C135" s="115"/>
    </row>
    <row r="136" ht="12.75">
      <c r="C136" s="115"/>
    </row>
    <row r="137" ht="12.75">
      <c r="C137" s="115"/>
    </row>
    <row r="138" ht="12.75">
      <c r="C138" s="115"/>
    </row>
    <row r="139" ht="12.75">
      <c r="C139" s="115"/>
    </row>
    <row r="140" ht="12.75">
      <c r="C140" s="115"/>
    </row>
    <row r="141" ht="12.75">
      <c r="C141" s="115"/>
    </row>
    <row r="142" ht="12.75">
      <c r="C142" s="115"/>
    </row>
    <row r="143" ht="12.75">
      <c r="C143" s="115"/>
    </row>
    <row r="144" ht="12.75">
      <c r="C144" s="115"/>
    </row>
    <row r="145" ht="12.75">
      <c r="C145" s="115"/>
    </row>
    <row r="146" ht="12.75">
      <c r="C146" s="115"/>
    </row>
    <row r="147" ht="12.75">
      <c r="C147" s="115"/>
    </row>
    <row r="148" ht="12.75">
      <c r="C148" s="115"/>
    </row>
    <row r="149" ht="12.75">
      <c r="C149" s="115"/>
    </row>
    <row r="150" ht="12.75">
      <c r="C150" s="115"/>
    </row>
    <row r="151" ht="12.75">
      <c r="C151" s="115"/>
    </row>
    <row r="152" ht="12.75">
      <c r="C152" s="115"/>
    </row>
    <row r="153" ht="12.75">
      <c r="C153" s="115"/>
    </row>
    <row r="154" ht="12.75">
      <c r="C154" s="115"/>
    </row>
    <row r="155" ht="12.75">
      <c r="C155" s="115"/>
    </row>
    <row r="156" ht="12.75">
      <c r="C156" s="115"/>
    </row>
    <row r="157" ht="12.75">
      <c r="C157" s="115"/>
    </row>
    <row r="158" ht="12.75">
      <c r="C158" s="115"/>
    </row>
    <row r="159" ht="12.75">
      <c r="C159" s="115"/>
    </row>
    <row r="160" ht="12.75">
      <c r="C160" s="115"/>
    </row>
    <row r="161" ht="12.75">
      <c r="C161" s="115"/>
    </row>
    <row r="162" ht="12.75">
      <c r="C162" s="115"/>
    </row>
    <row r="163" ht="12.75">
      <c r="C163" s="115"/>
    </row>
    <row r="164" ht="12.75">
      <c r="C164" s="115"/>
    </row>
    <row r="165" ht="12.75">
      <c r="C165" s="115"/>
    </row>
    <row r="166" ht="12.75">
      <c r="C166" s="115"/>
    </row>
    <row r="167" ht="12.75">
      <c r="C167" s="115"/>
    </row>
    <row r="168" ht="12.75">
      <c r="C168" s="115"/>
    </row>
    <row r="169" ht="12.75">
      <c r="C169" s="115"/>
    </row>
    <row r="170" ht="12.75">
      <c r="C170" s="115"/>
    </row>
    <row r="171" ht="12.75">
      <c r="C171" s="115"/>
    </row>
    <row r="172" ht="12.75">
      <c r="C172" s="115"/>
    </row>
    <row r="173" ht="12.75">
      <c r="C173" s="115"/>
    </row>
    <row r="174" ht="12.75">
      <c r="C174" s="115"/>
    </row>
    <row r="175" ht="12.75">
      <c r="C175" s="115"/>
    </row>
    <row r="176" ht="12.75">
      <c r="C176" s="115"/>
    </row>
    <row r="177" ht="12.75">
      <c r="C177" s="115"/>
    </row>
    <row r="178" ht="12.75">
      <c r="C178" s="115"/>
    </row>
    <row r="179" ht="12.75">
      <c r="C179" s="115"/>
    </row>
    <row r="180" ht="12.75">
      <c r="C180" s="115"/>
    </row>
    <row r="181" ht="12.75">
      <c r="C181" s="115"/>
    </row>
    <row r="182" ht="12.75">
      <c r="C182" s="115"/>
    </row>
    <row r="183" ht="12.75">
      <c r="C183" s="115"/>
    </row>
    <row r="184" ht="12.75">
      <c r="C184" s="115"/>
    </row>
    <row r="185" ht="12.75">
      <c r="C185" s="115"/>
    </row>
    <row r="186" ht="12.75">
      <c r="C186" s="115"/>
    </row>
    <row r="187" ht="12.75">
      <c r="C187" s="115"/>
    </row>
    <row r="188" ht="12.75">
      <c r="C188" s="115"/>
    </row>
    <row r="189" ht="12.75">
      <c r="C189" s="115"/>
    </row>
    <row r="190" ht="12.75">
      <c r="C190" s="115"/>
    </row>
    <row r="191" ht="12.75">
      <c r="C191" s="115"/>
    </row>
    <row r="192" ht="12.75">
      <c r="C192" s="115"/>
    </row>
    <row r="193" ht="12.75">
      <c r="C193" s="115"/>
    </row>
    <row r="194" ht="12.75">
      <c r="C194" s="115"/>
    </row>
    <row r="195" ht="12.75">
      <c r="C195" s="115"/>
    </row>
    <row r="196" ht="12.75">
      <c r="C196" s="115"/>
    </row>
    <row r="197" ht="12.75">
      <c r="C197" s="115"/>
    </row>
    <row r="198" ht="12.75">
      <c r="C198" s="115"/>
    </row>
    <row r="199" ht="12.75">
      <c r="C199" s="115"/>
    </row>
    <row r="200" ht="12.75">
      <c r="C200" s="115"/>
    </row>
    <row r="201" ht="12.75">
      <c r="C201" s="115"/>
    </row>
    <row r="202" ht="12.75">
      <c r="C202" s="115"/>
    </row>
    <row r="203" ht="12.75">
      <c r="C203" s="115"/>
    </row>
    <row r="204" ht="12.75">
      <c r="C204" s="115"/>
    </row>
    <row r="205" ht="12.75">
      <c r="C205" s="115"/>
    </row>
    <row r="206" ht="12.75">
      <c r="C206" s="115"/>
    </row>
    <row r="207" ht="12.75">
      <c r="C207" s="115"/>
    </row>
    <row r="208" ht="12.75">
      <c r="C208" s="115"/>
    </row>
    <row r="209" ht="12.75">
      <c r="C209" s="115"/>
    </row>
    <row r="210" ht="12.75">
      <c r="C210" s="115"/>
    </row>
    <row r="211" ht="12.75">
      <c r="C211" s="115"/>
    </row>
    <row r="212" ht="12.75">
      <c r="C212" s="115"/>
    </row>
    <row r="213" ht="12.75">
      <c r="C213" s="115"/>
    </row>
    <row r="214" ht="12.75">
      <c r="C214" s="115"/>
    </row>
    <row r="215" ht="12.75">
      <c r="C215" s="115"/>
    </row>
    <row r="216" ht="12.75">
      <c r="C216" s="115"/>
    </row>
    <row r="217" ht="12.75">
      <c r="C217" s="115"/>
    </row>
    <row r="218" ht="12.75">
      <c r="C218" s="115"/>
    </row>
    <row r="219" ht="12.75">
      <c r="C219" s="115"/>
    </row>
    <row r="220" ht="12.75">
      <c r="C220" s="115"/>
    </row>
    <row r="221" ht="12.75">
      <c r="C221" s="115"/>
    </row>
    <row r="222" ht="12.75">
      <c r="C222" s="115"/>
    </row>
    <row r="223" ht="12.75">
      <c r="C223" s="115"/>
    </row>
    <row r="224" ht="12.75">
      <c r="C224" s="115"/>
    </row>
    <row r="225" ht="12.75">
      <c r="C225" s="115"/>
    </row>
  </sheetData>
  <sheetProtection/>
  <mergeCells count="7">
    <mergeCell ref="J2:J3"/>
    <mergeCell ref="I2:I3"/>
    <mergeCell ref="H2:H3"/>
    <mergeCell ref="G2:G3"/>
    <mergeCell ref="A3:A4"/>
    <mergeCell ref="D3:D4"/>
    <mergeCell ref="E3:F3"/>
  </mergeCells>
  <printOptions horizontalCentered="1"/>
  <pageMargins left="0.5118110236220472" right="0.2362204724409449" top="0.2362204724409449" bottom="0.35433070866141736" header="0.15748031496062992" footer="0.15748031496062992"/>
  <pageSetup horizontalDpi="300" verticalDpi="300" orientation="portrait" paperSize="9" scale="65" r:id="rId1"/>
  <rowBreaks count="1" manualBreakCount="1">
    <brk id="3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383"/>
  <sheetViews>
    <sheetView view="pageBreakPreview" zoomScale="75" zoomScaleNormal="90" zoomScaleSheetLayoutView="75" workbookViewId="0" topLeftCell="A1">
      <selection activeCell="A3" sqref="A3:I3"/>
    </sheetView>
  </sheetViews>
  <sheetFormatPr defaultColWidth="9.140625" defaultRowHeight="12.75"/>
  <cols>
    <col min="1" max="1" width="6.7109375" style="99" customWidth="1"/>
    <col min="2" max="2" width="5.57421875" style="109" customWidth="1"/>
    <col min="3" max="3" width="3.8515625" style="110" customWidth="1"/>
    <col min="4" max="4" width="4.421875" style="111" customWidth="1"/>
    <col min="5" max="5" width="57.8515625" style="108" customWidth="1"/>
    <col min="6" max="6" width="3.421875" style="100" hidden="1" customWidth="1"/>
    <col min="7" max="7" width="7.421875" style="116" customWidth="1"/>
    <col min="8" max="8" width="15.8515625" style="116" customWidth="1"/>
    <col min="9" max="9" width="14.28125" style="116" customWidth="1"/>
    <col min="10" max="10" width="19.00390625" style="98" customWidth="1"/>
    <col min="11" max="11" width="5.8515625" style="98" customWidth="1"/>
    <col min="12" max="12" width="14.00390625" style="98" hidden="1" customWidth="1"/>
    <col min="13" max="13" width="13.7109375" style="98" hidden="1" customWidth="1"/>
    <col min="14" max="14" width="14.00390625" style="98" hidden="1" customWidth="1"/>
    <col min="15" max="15" width="13.140625" style="98" customWidth="1"/>
    <col min="16" max="16" width="13.7109375" style="117" customWidth="1"/>
    <col min="17" max="17" width="13.421875" style="117" customWidth="1"/>
    <col min="18" max="18" width="13.7109375" style="117" customWidth="1"/>
    <col min="19" max="19" width="13.57421875" style="117" customWidth="1"/>
    <col min="20" max="20" width="16.140625" style="98" customWidth="1"/>
    <col min="21" max="21" width="9.421875" style="98" bestFit="1" customWidth="1"/>
    <col min="22" max="22" width="9.28125" style="98" bestFit="1" customWidth="1"/>
    <col min="23" max="23" width="10.00390625" style="98" bestFit="1" customWidth="1"/>
    <col min="24" max="16384" width="9.140625" style="98" customWidth="1"/>
  </cols>
  <sheetData>
    <row r="1" spans="1:19" ht="78" customHeight="1">
      <c r="A1" s="813"/>
      <c r="B1" s="813"/>
      <c r="C1" s="813"/>
      <c r="D1" s="813"/>
      <c r="E1" s="813"/>
      <c r="F1" s="813"/>
      <c r="G1" s="813"/>
      <c r="H1" s="813"/>
      <c r="I1" s="813"/>
      <c r="J1" s="618" t="s">
        <v>1102</v>
      </c>
      <c r="K1" s="135"/>
      <c r="L1" s="135"/>
      <c r="M1" s="135"/>
      <c r="P1" s="98"/>
      <c r="Q1" s="98"/>
      <c r="R1" s="98"/>
      <c r="S1" s="98"/>
    </row>
    <row r="2" spans="1:19" ht="24" customHeight="1">
      <c r="A2" s="813" t="s">
        <v>1023</v>
      </c>
      <c r="B2" s="813"/>
      <c r="C2" s="813"/>
      <c r="D2" s="813"/>
      <c r="E2" s="813"/>
      <c r="F2" s="813"/>
      <c r="G2" s="813"/>
      <c r="H2" s="813"/>
      <c r="I2" s="813"/>
      <c r="J2" s="183"/>
      <c r="K2" s="135"/>
      <c r="L2" s="135"/>
      <c r="M2" s="135"/>
      <c r="P2" s="98"/>
      <c r="Q2" s="98"/>
      <c r="R2" s="98"/>
      <c r="S2" s="98"/>
    </row>
    <row r="3" spans="1:19" ht="41.25" customHeight="1">
      <c r="A3" s="819" t="s">
        <v>1024</v>
      </c>
      <c r="B3" s="819"/>
      <c r="C3" s="819"/>
      <c r="D3" s="819"/>
      <c r="E3" s="819"/>
      <c r="F3" s="819"/>
      <c r="G3" s="819"/>
      <c r="H3" s="819"/>
      <c r="I3" s="819"/>
      <c r="J3" s="182"/>
      <c r="K3" s="135"/>
      <c r="L3" s="135"/>
      <c r="M3" s="135"/>
      <c r="P3" s="98"/>
      <c r="Q3" s="98"/>
      <c r="R3" s="98"/>
      <c r="S3" s="98"/>
    </row>
    <row r="4" spans="1:19" ht="18.75" thickBot="1">
      <c r="A4" s="182"/>
      <c r="B4" s="184"/>
      <c r="C4" s="185"/>
      <c r="D4" s="185"/>
      <c r="E4" s="186"/>
      <c r="F4" s="187"/>
      <c r="G4" s="183"/>
      <c r="H4" s="814" t="s">
        <v>370</v>
      </c>
      <c r="I4" s="814"/>
      <c r="J4" s="182"/>
      <c r="K4" s="135"/>
      <c r="L4" s="135"/>
      <c r="M4" s="135"/>
      <c r="P4" s="98"/>
      <c r="Q4" s="98"/>
      <c r="R4" s="98"/>
      <c r="S4" s="98"/>
    </row>
    <row r="5" spans="1:18" s="101" customFormat="1" ht="15.75">
      <c r="A5" s="815" t="s">
        <v>368</v>
      </c>
      <c r="B5" s="822" t="s">
        <v>907</v>
      </c>
      <c r="C5" s="829" t="s">
        <v>604</v>
      </c>
      <c r="D5" s="818" t="s">
        <v>605</v>
      </c>
      <c r="E5" s="816" t="s">
        <v>877</v>
      </c>
      <c r="F5" s="817" t="s">
        <v>603</v>
      </c>
      <c r="G5" s="818" t="s">
        <v>1020</v>
      </c>
      <c r="H5" s="765" t="s">
        <v>371</v>
      </c>
      <c r="I5" s="830" t="s">
        <v>475</v>
      </c>
      <c r="J5" s="831"/>
      <c r="K5" s="824"/>
      <c r="L5" s="825" t="s">
        <v>195</v>
      </c>
      <c r="M5" s="827" t="s">
        <v>196</v>
      </c>
      <c r="N5" s="820" t="s">
        <v>197</v>
      </c>
      <c r="O5" s="245"/>
      <c r="P5" s="245"/>
      <c r="Q5" s="245"/>
      <c r="R5" s="245"/>
    </row>
    <row r="6" spans="1:18" s="102" customFormat="1" ht="70.5" customHeight="1" thickBot="1">
      <c r="A6" s="815"/>
      <c r="B6" s="823"/>
      <c r="C6" s="823"/>
      <c r="D6" s="823"/>
      <c r="E6" s="816"/>
      <c r="F6" s="817"/>
      <c r="G6" s="818"/>
      <c r="H6" s="788"/>
      <c r="I6" s="428" t="s">
        <v>595</v>
      </c>
      <c r="J6" s="654" t="s">
        <v>596</v>
      </c>
      <c r="K6" s="824"/>
      <c r="L6" s="826"/>
      <c r="M6" s="828"/>
      <c r="N6" s="821"/>
      <c r="O6" s="246"/>
      <c r="P6" s="246"/>
      <c r="Q6" s="246"/>
      <c r="R6" s="246"/>
    </row>
    <row r="7" spans="1:18" s="103" customFormat="1" ht="16.5" thickBot="1">
      <c r="A7" s="479">
        <v>1</v>
      </c>
      <c r="B7" s="479">
        <v>2</v>
      </c>
      <c r="C7" s="479">
        <v>3</v>
      </c>
      <c r="D7" s="479">
        <v>4</v>
      </c>
      <c r="E7" s="479">
        <v>5</v>
      </c>
      <c r="F7" s="479"/>
      <c r="G7" s="479"/>
      <c r="H7" s="544">
        <v>6</v>
      </c>
      <c r="I7" s="544">
        <v>7</v>
      </c>
      <c r="J7" s="655">
        <v>8</v>
      </c>
      <c r="K7" s="675"/>
      <c r="L7" s="541">
        <v>10</v>
      </c>
      <c r="M7" s="247">
        <v>11</v>
      </c>
      <c r="N7" s="248">
        <v>12</v>
      </c>
      <c r="O7" s="249"/>
      <c r="P7" s="281"/>
      <c r="Q7" s="281"/>
      <c r="R7" s="249"/>
    </row>
    <row r="8" spans="1:18" s="104" customFormat="1" ht="71.25" customHeight="1" thickBot="1">
      <c r="A8" s="475">
        <v>2000</v>
      </c>
      <c r="B8" s="480" t="s">
        <v>606</v>
      </c>
      <c r="C8" s="481" t="s">
        <v>607</v>
      </c>
      <c r="D8" s="544" t="s">
        <v>607</v>
      </c>
      <c r="E8" s="477" t="s">
        <v>1022</v>
      </c>
      <c r="F8" s="483"/>
      <c r="G8" s="483"/>
      <c r="H8" s="569">
        <f>H9+H115+H145+H201+H336+H381+H425+H499+H596+H669</f>
        <v>3073233</v>
      </c>
      <c r="I8" s="569">
        <f>I9+I115+I145+I201+I336+I381+I425+I499+I596+I669</f>
        <v>2840149.6999999997</v>
      </c>
      <c r="J8" s="656">
        <f>J9+J115+J145+J336+J381+J425+J499+J596+J669+J743+J201</f>
        <v>233083.3</v>
      </c>
      <c r="K8" s="676"/>
      <c r="L8" s="542"/>
      <c r="M8" s="191"/>
      <c r="N8" s="191"/>
      <c r="O8" s="250"/>
      <c r="P8" s="282"/>
      <c r="Q8" s="250"/>
      <c r="R8" s="250"/>
    </row>
    <row r="9" spans="1:18" s="105" customFormat="1" ht="64.5" customHeight="1">
      <c r="A9" s="213">
        <v>2100</v>
      </c>
      <c r="B9" s="209" t="s">
        <v>418</v>
      </c>
      <c r="C9" s="198">
        <v>0</v>
      </c>
      <c r="D9" s="198">
        <v>0</v>
      </c>
      <c r="E9" s="477" t="s">
        <v>1021</v>
      </c>
      <c r="F9" s="483" t="s">
        <v>608</v>
      </c>
      <c r="G9" s="483"/>
      <c r="H9" s="562">
        <f>H11+H47+H57+H76+H82+H89+H99+H105</f>
        <v>1092614.6</v>
      </c>
      <c r="I9" s="562">
        <f>I11+I47+I57+I76+I82+I89+I99+I105</f>
        <v>847614.6</v>
      </c>
      <c r="J9" s="657">
        <f>J11+J47+J57+J76+J82+J89+J99+J105</f>
        <v>245000</v>
      </c>
      <c r="K9" s="677"/>
      <c r="L9" s="285"/>
      <c r="M9" s="251"/>
      <c r="N9" s="251"/>
      <c r="O9" s="252"/>
      <c r="P9" s="283"/>
      <c r="Q9" s="252"/>
      <c r="R9" s="252"/>
    </row>
    <row r="10" spans="1:19" ht="21" customHeight="1">
      <c r="A10" s="204"/>
      <c r="B10" s="209"/>
      <c r="C10" s="198"/>
      <c r="D10" s="198"/>
      <c r="E10" s="484" t="s">
        <v>285</v>
      </c>
      <c r="F10" s="485"/>
      <c r="G10" s="485"/>
      <c r="H10" s="265"/>
      <c r="I10" s="265"/>
      <c r="J10" s="658"/>
      <c r="K10" s="678"/>
      <c r="L10" s="202"/>
      <c r="M10" s="253"/>
      <c r="N10" s="253"/>
      <c r="O10" s="254"/>
      <c r="P10" s="254"/>
      <c r="Q10" s="254"/>
      <c r="R10" s="254"/>
      <c r="S10" s="98"/>
    </row>
    <row r="11" spans="1:18" s="107" customFormat="1" ht="47.25" customHeight="1">
      <c r="A11" s="204">
        <v>2110</v>
      </c>
      <c r="B11" s="209" t="s">
        <v>418</v>
      </c>
      <c r="C11" s="198">
        <v>1</v>
      </c>
      <c r="D11" s="198">
        <v>0</v>
      </c>
      <c r="E11" s="484" t="s">
        <v>166</v>
      </c>
      <c r="F11" s="484" t="s">
        <v>609</v>
      </c>
      <c r="G11" s="484"/>
      <c r="H11" s="562">
        <f>H13+H39+H43</f>
        <v>1036619</v>
      </c>
      <c r="I11" s="562">
        <f>I13+I39+I43</f>
        <v>826619</v>
      </c>
      <c r="J11" s="657">
        <f>J13+J39+J43</f>
        <v>210000</v>
      </c>
      <c r="K11" s="677"/>
      <c r="L11" s="285"/>
      <c r="M11" s="251"/>
      <c r="N11" s="251"/>
      <c r="O11" s="255"/>
      <c r="P11" s="255"/>
      <c r="Q11" s="255"/>
      <c r="R11" s="255"/>
    </row>
    <row r="12" spans="1:18" s="107" customFormat="1" ht="27.75" customHeight="1">
      <c r="A12" s="204"/>
      <c r="B12" s="209"/>
      <c r="C12" s="198"/>
      <c r="D12" s="198"/>
      <c r="E12" s="484" t="s">
        <v>286</v>
      </c>
      <c r="F12" s="484"/>
      <c r="G12" s="484"/>
      <c r="H12" s="265"/>
      <c r="I12" s="265"/>
      <c r="J12" s="658"/>
      <c r="K12" s="678"/>
      <c r="L12" s="202"/>
      <c r="M12" s="253"/>
      <c r="N12" s="253"/>
      <c r="O12" s="255"/>
      <c r="P12" s="255"/>
      <c r="Q12" s="255"/>
      <c r="R12" s="255"/>
    </row>
    <row r="13" spans="1:19" ht="27" customHeight="1">
      <c r="A13" s="204">
        <v>2111</v>
      </c>
      <c r="B13" s="209" t="s">
        <v>418</v>
      </c>
      <c r="C13" s="205">
        <v>1</v>
      </c>
      <c r="D13" s="205">
        <v>1</v>
      </c>
      <c r="E13" s="488" t="s">
        <v>167</v>
      </c>
      <c r="F13" s="485" t="s">
        <v>610</v>
      </c>
      <c r="G13" s="485"/>
      <c r="H13" s="562">
        <f>H14+H15+H16+H17+H18+H19+H20+H21+H23+H24+H25+H26+H27+H28+H29+H30+H31+H32+H33+H34+H35++H36+H37+H38+H22</f>
        <v>1036619</v>
      </c>
      <c r="I13" s="567">
        <f>I14+I15+I16+I17+I18+I19+I20+I21+I22+I23+I24+I25+I26+I27+I28+I29+I30+I31+I32</f>
        <v>826619</v>
      </c>
      <c r="J13" s="657">
        <f>J33+J34+J35+J36+J37+J38</f>
        <v>210000</v>
      </c>
      <c r="K13" s="677"/>
      <c r="L13" s="285"/>
      <c r="M13" s="251"/>
      <c r="N13" s="251"/>
      <c r="O13" s="254"/>
      <c r="P13" s="254"/>
      <c r="Q13" s="254"/>
      <c r="R13" s="254"/>
      <c r="S13" s="98"/>
    </row>
    <row r="14" spans="1:19" ht="21.75" customHeight="1">
      <c r="A14" s="204"/>
      <c r="B14" s="209"/>
      <c r="C14" s="198"/>
      <c r="D14" s="198"/>
      <c r="E14" s="570" t="s">
        <v>963</v>
      </c>
      <c r="F14" s="485"/>
      <c r="G14" s="485">
        <v>4111</v>
      </c>
      <c r="H14" s="563">
        <v>713194.5</v>
      </c>
      <c r="I14" s="563">
        <f>H14</f>
        <v>713194.5</v>
      </c>
      <c r="J14" s="659"/>
      <c r="K14" s="677"/>
      <c r="L14" s="285"/>
      <c r="M14" s="251"/>
      <c r="N14" s="251"/>
      <c r="O14" s="254"/>
      <c r="P14" s="258"/>
      <c r="Q14" s="254"/>
      <c r="R14" s="254"/>
      <c r="S14" s="98"/>
    </row>
    <row r="15" spans="1:19" ht="24" customHeight="1">
      <c r="A15" s="213"/>
      <c r="B15" s="209"/>
      <c r="C15" s="198"/>
      <c r="D15" s="198"/>
      <c r="E15" s="571" t="s">
        <v>964</v>
      </c>
      <c r="F15" s="485"/>
      <c r="G15" s="485">
        <v>4112</v>
      </c>
      <c r="H15" s="563">
        <v>0</v>
      </c>
      <c r="I15" s="563">
        <f>H15</f>
        <v>0</v>
      </c>
      <c r="J15" s="659"/>
      <c r="K15" s="677"/>
      <c r="L15" s="285"/>
      <c r="M15" s="251"/>
      <c r="N15" s="251"/>
      <c r="O15" s="254"/>
      <c r="P15" s="254"/>
      <c r="Q15" s="254"/>
      <c r="R15" s="254"/>
      <c r="S15" s="98"/>
    </row>
    <row r="16" spans="1:19" ht="24" customHeight="1">
      <c r="A16" s="213"/>
      <c r="B16" s="209"/>
      <c r="C16" s="198"/>
      <c r="D16" s="198"/>
      <c r="E16" s="484" t="s">
        <v>965</v>
      </c>
      <c r="F16" s="485"/>
      <c r="G16" s="485">
        <v>4212</v>
      </c>
      <c r="H16" s="563">
        <v>19633.1</v>
      </c>
      <c r="I16" s="563">
        <f>H16</f>
        <v>19633.1</v>
      </c>
      <c r="J16" s="659"/>
      <c r="K16" s="677"/>
      <c r="L16" s="285"/>
      <c r="M16" s="251"/>
      <c r="N16" s="251"/>
      <c r="O16" s="254"/>
      <c r="P16" s="254"/>
      <c r="Q16" s="254"/>
      <c r="R16" s="254"/>
      <c r="S16" s="98"/>
    </row>
    <row r="17" spans="1:19" ht="21.75" customHeight="1">
      <c r="A17" s="213"/>
      <c r="B17" s="209"/>
      <c r="C17" s="198"/>
      <c r="D17" s="198"/>
      <c r="E17" s="484" t="s">
        <v>1027</v>
      </c>
      <c r="F17" s="485"/>
      <c r="G17" s="485">
        <v>4213</v>
      </c>
      <c r="H17" s="563">
        <v>543.4</v>
      </c>
      <c r="I17" s="563">
        <f aca="true" t="shared" si="0" ref="I17:I32">H17</f>
        <v>543.4</v>
      </c>
      <c r="J17" s="659"/>
      <c r="K17" s="677"/>
      <c r="L17" s="285"/>
      <c r="M17" s="251"/>
      <c r="N17" s="251"/>
      <c r="O17" s="254"/>
      <c r="P17" s="254"/>
      <c r="Q17" s="254"/>
      <c r="R17" s="254"/>
      <c r="S17" s="98"/>
    </row>
    <row r="18" spans="1:19" ht="24" customHeight="1">
      <c r="A18" s="213"/>
      <c r="B18" s="209"/>
      <c r="C18" s="198"/>
      <c r="D18" s="198"/>
      <c r="E18" s="484" t="s">
        <v>966</v>
      </c>
      <c r="F18" s="485"/>
      <c r="G18" s="485">
        <v>4214</v>
      </c>
      <c r="H18" s="563">
        <v>10369.4</v>
      </c>
      <c r="I18" s="563">
        <f t="shared" si="0"/>
        <v>10369.4</v>
      </c>
      <c r="J18" s="659"/>
      <c r="K18" s="677"/>
      <c r="L18" s="285"/>
      <c r="M18" s="251"/>
      <c r="N18" s="251"/>
      <c r="O18" s="254"/>
      <c r="P18" s="254"/>
      <c r="Q18" s="254"/>
      <c r="R18" s="254"/>
      <c r="S18" s="98"/>
    </row>
    <row r="19" spans="1:19" ht="20.25" customHeight="1">
      <c r="A19" s="213"/>
      <c r="B19" s="209"/>
      <c r="C19" s="198"/>
      <c r="D19" s="220"/>
      <c r="E19" s="484" t="s">
        <v>967</v>
      </c>
      <c r="F19" s="485"/>
      <c r="G19" s="485">
        <v>4215</v>
      </c>
      <c r="H19" s="563">
        <v>2602</v>
      </c>
      <c r="I19" s="563">
        <f t="shared" si="0"/>
        <v>2602</v>
      </c>
      <c r="J19" s="659"/>
      <c r="K19" s="677"/>
      <c r="L19" s="285"/>
      <c r="M19" s="251"/>
      <c r="N19" s="251"/>
      <c r="O19" s="254"/>
      <c r="P19" s="254"/>
      <c r="Q19" s="254"/>
      <c r="R19" s="254"/>
      <c r="S19" s="98"/>
    </row>
    <row r="20" spans="1:19" ht="22.5" customHeight="1">
      <c r="A20" s="213"/>
      <c r="B20" s="209"/>
      <c r="C20" s="198"/>
      <c r="D20" s="220"/>
      <c r="E20" s="484" t="s">
        <v>968</v>
      </c>
      <c r="F20" s="485"/>
      <c r="G20" s="485">
        <v>4216</v>
      </c>
      <c r="H20" s="563">
        <v>6120</v>
      </c>
      <c r="I20" s="563">
        <f t="shared" si="0"/>
        <v>6120</v>
      </c>
      <c r="J20" s="659"/>
      <c r="K20" s="677"/>
      <c r="L20" s="285"/>
      <c r="M20" s="251"/>
      <c r="N20" s="251"/>
      <c r="O20" s="254"/>
      <c r="P20" s="254"/>
      <c r="Q20" s="254"/>
      <c r="R20" s="254"/>
      <c r="S20" s="98"/>
    </row>
    <row r="21" spans="1:19" ht="21.75" customHeight="1">
      <c r="A21" s="213"/>
      <c r="B21" s="209"/>
      <c r="C21" s="198"/>
      <c r="D21" s="220"/>
      <c r="E21" s="484" t="s">
        <v>969</v>
      </c>
      <c r="F21" s="485"/>
      <c r="G21" s="485">
        <v>4221</v>
      </c>
      <c r="H21" s="563">
        <v>780</v>
      </c>
      <c r="I21" s="563">
        <f t="shared" si="0"/>
        <v>780</v>
      </c>
      <c r="J21" s="659"/>
      <c r="K21" s="677"/>
      <c r="L21" s="285"/>
      <c r="M21" s="251"/>
      <c r="N21" s="251"/>
      <c r="O21" s="254"/>
      <c r="P21" s="254"/>
      <c r="Q21" s="254"/>
      <c r="R21" s="254"/>
      <c r="S21" s="98"/>
    </row>
    <row r="22" spans="1:19" ht="22.5" customHeight="1">
      <c r="A22" s="213"/>
      <c r="B22" s="209"/>
      <c r="C22" s="198"/>
      <c r="D22" s="198"/>
      <c r="E22" s="484" t="s">
        <v>970</v>
      </c>
      <c r="F22" s="485"/>
      <c r="G22" s="485">
        <v>4222</v>
      </c>
      <c r="H22" s="563">
        <v>6000</v>
      </c>
      <c r="I22" s="563">
        <f t="shared" si="0"/>
        <v>6000</v>
      </c>
      <c r="J22" s="659"/>
      <c r="K22" s="677"/>
      <c r="L22" s="285"/>
      <c r="M22" s="251"/>
      <c r="N22" s="251"/>
      <c r="O22" s="254"/>
      <c r="P22" s="254"/>
      <c r="Q22" s="254"/>
      <c r="R22" s="254"/>
      <c r="S22" s="98"/>
    </row>
    <row r="23" spans="1:19" ht="18.75" customHeight="1">
      <c r="A23" s="213"/>
      <c r="B23" s="209"/>
      <c r="C23" s="198"/>
      <c r="D23" s="198"/>
      <c r="E23" s="484" t="s">
        <v>971</v>
      </c>
      <c r="F23" s="485"/>
      <c r="G23" s="485">
        <v>4234</v>
      </c>
      <c r="H23" s="563">
        <v>6140</v>
      </c>
      <c r="I23" s="563">
        <f t="shared" si="0"/>
        <v>6140</v>
      </c>
      <c r="J23" s="659"/>
      <c r="K23" s="677"/>
      <c r="L23" s="285"/>
      <c r="M23" s="251"/>
      <c r="N23" s="251"/>
      <c r="O23" s="254"/>
      <c r="P23" s="254"/>
      <c r="Q23" s="254"/>
      <c r="R23" s="254"/>
      <c r="S23" s="98"/>
    </row>
    <row r="24" spans="1:19" ht="21.75" customHeight="1">
      <c r="A24" s="213"/>
      <c r="B24" s="209"/>
      <c r="C24" s="198"/>
      <c r="D24" s="198"/>
      <c r="E24" s="484" t="s">
        <v>972</v>
      </c>
      <c r="F24" s="485"/>
      <c r="G24" s="485">
        <v>4237</v>
      </c>
      <c r="H24" s="563">
        <v>13000</v>
      </c>
      <c r="I24" s="563">
        <f t="shared" si="0"/>
        <v>13000</v>
      </c>
      <c r="J24" s="659"/>
      <c r="K24" s="677"/>
      <c r="L24" s="285"/>
      <c r="M24" s="251"/>
      <c r="N24" s="251"/>
      <c r="O24" s="254"/>
      <c r="P24" s="254"/>
      <c r="Q24" s="254"/>
      <c r="R24" s="254"/>
      <c r="S24" s="98"/>
    </row>
    <row r="25" spans="1:19" ht="21" customHeight="1">
      <c r="A25" s="213"/>
      <c r="B25" s="209"/>
      <c r="C25" s="198"/>
      <c r="D25" s="198"/>
      <c r="E25" s="484" t="s">
        <v>972</v>
      </c>
      <c r="F25" s="485"/>
      <c r="G25" s="485">
        <v>4239</v>
      </c>
      <c r="H25" s="563">
        <v>6093.6</v>
      </c>
      <c r="I25" s="563">
        <f t="shared" si="0"/>
        <v>6093.6</v>
      </c>
      <c r="J25" s="659"/>
      <c r="K25" s="677"/>
      <c r="L25" s="285"/>
      <c r="M25" s="251"/>
      <c r="N25" s="251"/>
      <c r="O25" s="254"/>
      <c r="P25" s="254"/>
      <c r="Q25" s="254"/>
      <c r="R25" s="254"/>
      <c r="S25" s="98"/>
    </row>
    <row r="26" spans="1:19" ht="20.25" customHeight="1">
      <c r="A26" s="213"/>
      <c r="B26" s="209"/>
      <c r="C26" s="198"/>
      <c r="D26" s="198"/>
      <c r="E26" s="484" t="s">
        <v>973</v>
      </c>
      <c r="F26" s="485"/>
      <c r="G26" s="485">
        <v>4241</v>
      </c>
      <c r="H26" s="563">
        <v>3000</v>
      </c>
      <c r="I26" s="563">
        <f t="shared" si="0"/>
        <v>3000</v>
      </c>
      <c r="J26" s="659"/>
      <c r="K26" s="677"/>
      <c r="L26" s="285"/>
      <c r="M26" s="251"/>
      <c r="N26" s="251"/>
      <c r="O26" s="254"/>
      <c r="P26" s="254"/>
      <c r="Q26" s="254"/>
      <c r="R26" s="254"/>
      <c r="S26" s="98"/>
    </row>
    <row r="27" spans="1:19" ht="26.25" customHeight="1">
      <c r="A27" s="267"/>
      <c r="B27" s="209"/>
      <c r="C27" s="198"/>
      <c r="D27" s="198"/>
      <c r="E27" s="484" t="s">
        <v>974</v>
      </c>
      <c r="F27" s="485"/>
      <c r="G27" s="485">
        <v>4252</v>
      </c>
      <c r="H27" s="563">
        <v>3440</v>
      </c>
      <c r="I27" s="563">
        <f t="shared" si="0"/>
        <v>3440</v>
      </c>
      <c r="J27" s="659"/>
      <c r="K27" s="677"/>
      <c r="L27" s="285"/>
      <c r="M27" s="251"/>
      <c r="N27" s="251"/>
      <c r="O27" s="254"/>
      <c r="P27" s="254"/>
      <c r="Q27" s="254"/>
      <c r="R27" s="254"/>
      <c r="S27" s="98"/>
    </row>
    <row r="28" spans="1:19" ht="21" customHeight="1">
      <c r="A28" s="213"/>
      <c r="B28" s="209"/>
      <c r="C28" s="198"/>
      <c r="D28" s="198"/>
      <c r="E28" s="484" t="s">
        <v>975</v>
      </c>
      <c r="F28" s="485"/>
      <c r="G28" s="485">
        <v>4261</v>
      </c>
      <c r="H28" s="563">
        <v>9260</v>
      </c>
      <c r="I28" s="563">
        <f t="shared" si="0"/>
        <v>9260</v>
      </c>
      <c r="J28" s="659"/>
      <c r="K28" s="677"/>
      <c r="L28" s="285"/>
      <c r="M28" s="251"/>
      <c r="N28" s="251"/>
      <c r="O28" s="254"/>
      <c r="P28" s="254"/>
      <c r="Q28" s="254"/>
      <c r="R28" s="254"/>
      <c r="S28" s="98"/>
    </row>
    <row r="29" spans="1:19" ht="18">
      <c r="A29" s="545"/>
      <c r="B29" s="546"/>
      <c r="C29" s="547"/>
      <c r="D29" s="547"/>
      <c r="E29" s="484" t="s">
        <v>976</v>
      </c>
      <c r="F29" s="548"/>
      <c r="G29" s="485">
        <v>4264</v>
      </c>
      <c r="H29" s="563">
        <v>12531.9</v>
      </c>
      <c r="I29" s="563">
        <f t="shared" si="0"/>
        <v>12531.9</v>
      </c>
      <c r="J29" s="659"/>
      <c r="K29" s="677"/>
      <c r="L29" s="285"/>
      <c r="M29" s="251"/>
      <c r="N29" s="251"/>
      <c r="O29" s="254"/>
      <c r="P29" s="254"/>
      <c r="Q29" s="254"/>
      <c r="R29" s="254"/>
      <c r="S29" s="98"/>
    </row>
    <row r="30" spans="1:18" s="139" customFormat="1" ht="18">
      <c r="A30" s="213"/>
      <c r="B30" s="209"/>
      <c r="C30" s="198"/>
      <c r="D30" s="198"/>
      <c r="E30" s="484" t="s">
        <v>977</v>
      </c>
      <c r="F30" s="485"/>
      <c r="G30" s="485">
        <v>4269</v>
      </c>
      <c r="H30" s="563">
        <v>12378.5</v>
      </c>
      <c r="I30" s="563">
        <f t="shared" si="0"/>
        <v>12378.5</v>
      </c>
      <c r="J30" s="659"/>
      <c r="K30" s="677"/>
      <c r="L30" s="285"/>
      <c r="M30" s="251"/>
      <c r="N30" s="251"/>
      <c r="O30" s="256"/>
      <c r="P30" s="256"/>
      <c r="Q30" s="256"/>
      <c r="R30" s="256"/>
    </row>
    <row r="31" spans="1:19" ht="19.5" customHeight="1">
      <c r="A31" s="204"/>
      <c r="B31" s="209"/>
      <c r="C31" s="198"/>
      <c r="D31" s="198"/>
      <c r="E31" s="484" t="s">
        <v>978</v>
      </c>
      <c r="F31" s="485"/>
      <c r="G31" s="485">
        <v>4823</v>
      </c>
      <c r="H31" s="563">
        <v>1532.6</v>
      </c>
      <c r="I31" s="563">
        <f t="shared" si="0"/>
        <v>1532.6</v>
      </c>
      <c r="J31" s="659"/>
      <c r="K31" s="677"/>
      <c r="L31" s="285"/>
      <c r="M31" s="251"/>
      <c r="N31" s="251"/>
      <c r="O31" s="254"/>
      <c r="P31" s="254"/>
      <c r="Q31" s="254"/>
      <c r="R31" s="254"/>
      <c r="S31" s="98"/>
    </row>
    <row r="32" spans="1:19" ht="21" customHeight="1">
      <c r="A32" s="204"/>
      <c r="B32" s="209"/>
      <c r="C32" s="198"/>
      <c r="D32" s="198"/>
      <c r="E32" s="484" t="s">
        <v>1089</v>
      </c>
      <c r="F32" s="485"/>
      <c r="G32" s="485">
        <v>4831</v>
      </c>
      <c r="H32" s="562">
        <v>0</v>
      </c>
      <c r="I32" s="562">
        <f t="shared" si="0"/>
        <v>0</v>
      </c>
      <c r="J32" s="659"/>
      <c r="K32" s="677"/>
      <c r="L32" s="285"/>
      <c r="M32" s="251"/>
      <c r="N32" s="251"/>
      <c r="O32" s="254"/>
      <c r="P32" s="254"/>
      <c r="Q32" s="254"/>
      <c r="R32" s="254"/>
      <c r="S32" s="98"/>
    </row>
    <row r="33" spans="1:19" ht="24" customHeight="1">
      <c r="A33" s="204"/>
      <c r="B33" s="209"/>
      <c r="C33" s="198"/>
      <c r="D33" s="198"/>
      <c r="E33" s="484" t="s">
        <v>1092</v>
      </c>
      <c r="F33" s="485"/>
      <c r="G33" s="485">
        <v>5111</v>
      </c>
      <c r="H33" s="563">
        <v>15000</v>
      </c>
      <c r="I33" s="563"/>
      <c r="J33" s="659">
        <f aca="true" t="shared" si="1" ref="J33:J38">H33</f>
        <v>15000</v>
      </c>
      <c r="K33" s="677"/>
      <c r="L33" s="285"/>
      <c r="M33" s="251"/>
      <c r="N33" s="251"/>
      <c r="O33" s="254"/>
      <c r="P33" s="254"/>
      <c r="Q33" s="254"/>
      <c r="R33" s="254"/>
      <c r="S33" s="98"/>
    </row>
    <row r="34" spans="1:19" ht="21.75" customHeight="1">
      <c r="A34" s="204"/>
      <c r="B34" s="209"/>
      <c r="C34" s="198"/>
      <c r="D34" s="198"/>
      <c r="E34" s="484" t="s">
        <v>1090</v>
      </c>
      <c r="F34" s="485"/>
      <c r="G34" s="485">
        <v>5113</v>
      </c>
      <c r="H34" s="563">
        <v>100000</v>
      </c>
      <c r="I34" s="563"/>
      <c r="J34" s="659">
        <f t="shared" si="1"/>
        <v>100000</v>
      </c>
      <c r="K34" s="677"/>
      <c r="L34" s="285"/>
      <c r="M34" s="251"/>
      <c r="N34" s="251"/>
      <c r="O34" s="254"/>
      <c r="P34" s="254"/>
      <c r="Q34" s="254"/>
      <c r="R34" s="254"/>
      <c r="S34" s="98"/>
    </row>
    <row r="35" spans="1:19" ht="18">
      <c r="A35" s="204"/>
      <c r="B35" s="209"/>
      <c r="C35" s="198"/>
      <c r="D35" s="198"/>
      <c r="E35" s="484" t="s">
        <v>979</v>
      </c>
      <c r="F35" s="485"/>
      <c r="G35" s="485">
        <v>5121</v>
      </c>
      <c r="H35" s="563">
        <v>40000</v>
      </c>
      <c r="I35" s="563"/>
      <c r="J35" s="659">
        <f t="shared" si="1"/>
        <v>40000</v>
      </c>
      <c r="K35" s="677"/>
      <c r="L35" s="285"/>
      <c r="M35" s="251"/>
      <c r="N35" s="251"/>
      <c r="O35" s="254"/>
      <c r="P35" s="254"/>
      <c r="Q35" s="254"/>
      <c r="R35" s="254"/>
      <c r="S35" s="98"/>
    </row>
    <row r="36" spans="1:19" ht="18">
      <c r="A36" s="204"/>
      <c r="B36" s="209"/>
      <c r="C36" s="198"/>
      <c r="D36" s="198"/>
      <c r="E36" s="484" t="s">
        <v>980</v>
      </c>
      <c r="F36" s="485"/>
      <c r="G36" s="485">
        <v>5122</v>
      </c>
      <c r="H36" s="563">
        <v>55000</v>
      </c>
      <c r="I36" s="563"/>
      <c r="J36" s="659">
        <f t="shared" si="1"/>
        <v>55000</v>
      </c>
      <c r="K36" s="677"/>
      <c r="L36" s="285"/>
      <c r="M36" s="251"/>
      <c r="N36" s="251"/>
      <c r="O36" s="254"/>
      <c r="P36" s="254"/>
      <c r="Q36" s="254"/>
      <c r="R36" s="254"/>
      <c r="S36" s="98"/>
    </row>
    <row r="37" spans="1:19" ht="16.5" customHeight="1">
      <c r="A37" s="204"/>
      <c r="B37" s="209"/>
      <c r="C37" s="198"/>
      <c r="D37" s="198"/>
      <c r="E37" s="484" t="s">
        <v>1091</v>
      </c>
      <c r="F37" s="485"/>
      <c r="G37" s="485">
        <v>5132</v>
      </c>
      <c r="H37" s="562">
        <v>0</v>
      </c>
      <c r="I37" s="567"/>
      <c r="J37" s="657">
        <f t="shared" si="1"/>
        <v>0</v>
      </c>
      <c r="K37" s="677"/>
      <c r="L37" s="285"/>
      <c r="M37" s="251"/>
      <c r="N37" s="251"/>
      <c r="O37" s="254"/>
      <c r="P37" s="254"/>
      <c r="Q37" s="254"/>
      <c r="R37" s="254"/>
      <c r="S37" s="98"/>
    </row>
    <row r="38" spans="1:19" ht="18.75" customHeight="1">
      <c r="A38" s="204"/>
      <c r="B38" s="209"/>
      <c r="C38" s="198"/>
      <c r="D38" s="198"/>
      <c r="E38" s="484" t="s">
        <v>981</v>
      </c>
      <c r="F38" s="485"/>
      <c r="G38" s="485">
        <v>5129</v>
      </c>
      <c r="H38" s="562">
        <v>0</v>
      </c>
      <c r="I38" s="567"/>
      <c r="J38" s="657">
        <f t="shared" si="1"/>
        <v>0</v>
      </c>
      <c r="K38" s="678"/>
      <c r="L38" s="202"/>
      <c r="M38" s="253"/>
      <c r="N38" s="253"/>
      <c r="O38" s="254"/>
      <c r="P38" s="254"/>
      <c r="Q38" s="254"/>
      <c r="R38" s="254"/>
      <c r="S38" s="98"/>
    </row>
    <row r="39" spans="1:19" ht="33" customHeight="1">
      <c r="A39" s="204">
        <v>2112</v>
      </c>
      <c r="B39" s="209" t="s">
        <v>418</v>
      </c>
      <c r="C39" s="198">
        <v>1</v>
      </c>
      <c r="D39" s="198">
        <v>2</v>
      </c>
      <c r="E39" s="484" t="s">
        <v>611</v>
      </c>
      <c r="F39" s="485" t="s">
        <v>612</v>
      </c>
      <c r="G39" s="485"/>
      <c r="H39" s="265"/>
      <c r="I39" s="265"/>
      <c r="J39" s="658"/>
      <c r="K39" s="678"/>
      <c r="L39" s="202"/>
      <c r="M39" s="253"/>
      <c r="N39" s="253"/>
      <c r="O39" s="254"/>
      <c r="P39" s="254"/>
      <c r="Q39" s="254"/>
      <c r="R39" s="254"/>
      <c r="S39" s="98"/>
    </row>
    <row r="40" spans="1:19" ht="30" customHeight="1">
      <c r="A40" s="204"/>
      <c r="B40" s="209"/>
      <c r="C40" s="198"/>
      <c r="D40" s="198"/>
      <c r="E40" s="484" t="s">
        <v>362</v>
      </c>
      <c r="F40" s="485"/>
      <c r="G40" s="485"/>
      <c r="H40" s="265"/>
      <c r="I40" s="265"/>
      <c r="J40" s="658"/>
      <c r="K40" s="678"/>
      <c r="L40" s="202"/>
      <c r="M40" s="253"/>
      <c r="N40" s="253"/>
      <c r="O40" s="254"/>
      <c r="P40" s="254"/>
      <c r="Q40" s="254"/>
      <c r="R40" s="254"/>
      <c r="S40" s="98"/>
    </row>
    <row r="41" spans="1:19" ht="15.75" customHeight="1">
      <c r="A41" s="204"/>
      <c r="B41" s="209"/>
      <c r="C41" s="198"/>
      <c r="D41" s="198"/>
      <c r="E41" s="484" t="s">
        <v>363</v>
      </c>
      <c r="F41" s="485"/>
      <c r="G41" s="485"/>
      <c r="H41" s="265"/>
      <c r="I41" s="265"/>
      <c r="J41" s="658"/>
      <c r="K41" s="678"/>
      <c r="L41" s="202"/>
      <c r="M41" s="253"/>
      <c r="N41" s="253"/>
      <c r="O41" s="254"/>
      <c r="P41" s="254"/>
      <c r="Q41" s="254"/>
      <c r="R41" s="254"/>
      <c r="S41" s="98"/>
    </row>
    <row r="42" spans="1:19" ht="15.75" customHeight="1">
      <c r="A42" s="204"/>
      <c r="B42" s="209"/>
      <c r="C42" s="198"/>
      <c r="D42" s="198"/>
      <c r="E42" s="484" t="s">
        <v>363</v>
      </c>
      <c r="F42" s="485"/>
      <c r="G42" s="485"/>
      <c r="H42" s="265"/>
      <c r="I42" s="265"/>
      <c r="J42" s="658"/>
      <c r="K42" s="678"/>
      <c r="L42" s="202"/>
      <c r="M42" s="253"/>
      <c r="N42" s="253"/>
      <c r="O42" s="254"/>
      <c r="P42" s="254"/>
      <c r="Q42" s="254"/>
      <c r="R42" s="254"/>
      <c r="S42" s="98"/>
    </row>
    <row r="43" spans="1:19" ht="18.75" customHeight="1">
      <c r="A43" s="204">
        <v>2113</v>
      </c>
      <c r="B43" s="209" t="s">
        <v>418</v>
      </c>
      <c r="C43" s="198">
        <v>1</v>
      </c>
      <c r="D43" s="198">
        <v>3</v>
      </c>
      <c r="E43" s="484" t="s">
        <v>615</v>
      </c>
      <c r="F43" s="485" t="s">
        <v>616</v>
      </c>
      <c r="G43" s="485"/>
      <c r="H43" s="265"/>
      <c r="I43" s="265"/>
      <c r="J43" s="658"/>
      <c r="K43" s="678"/>
      <c r="L43" s="202"/>
      <c r="M43" s="253"/>
      <c r="N43" s="253"/>
      <c r="O43" s="254"/>
      <c r="P43" s="254"/>
      <c r="Q43" s="254"/>
      <c r="R43" s="254"/>
      <c r="S43" s="98"/>
    </row>
    <row r="44" spans="1:19" ht="30.75" customHeight="1">
      <c r="A44" s="204"/>
      <c r="B44" s="209"/>
      <c r="C44" s="198"/>
      <c r="D44" s="198"/>
      <c r="E44" s="484" t="s">
        <v>362</v>
      </c>
      <c r="F44" s="485"/>
      <c r="G44" s="485"/>
      <c r="H44" s="265"/>
      <c r="I44" s="265"/>
      <c r="J44" s="658"/>
      <c r="K44" s="678"/>
      <c r="L44" s="202"/>
      <c r="M44" s="253"/>
      <c r="N44" s="253"/>
      <c r="O44" s="254"/>
      <c r="P44" s="254"/>
      <c r="Q44" s="254"/>
      <c r="R44" s="254"/>
      <c r="S44" s="98"/>
    </row>
    <row r="45" spans="1:19" ht="18" customHeight="1">
      <c r="A45" s="204"/>
      <c r="B45" s="209"/>
      <c r="C45" s="198"/>
      <c r="D45" s="198"/>
      <c r="E45" s="484" t="s">
        <v>363</v>
      </c>
      <c r="F45" s="485"/>
      <c r="G45" s="485"/>
      <c r="H45" s="265"/>
      <c r="I45" s="265"/>
      <c r="J45" s="658"/>
      <c r="K45" s="678"/>
      <c r="L45" s="202"/>
      <c r="M45" s="253"/>
      <c r="N45" s="253"/>
      <c r="O45" s="254"/>
      <c r="P45" s="254"/>
      <c r="Q45" s="254"/>
      <c r="R45" s="254"/>
      <c r="S45" s="98"/>
    </row>
    <row r="46" spans="1:19" ht="18.75" customHeight="1">
      <c r="A46" s="204"/>
      <c r="B46" s="209"/>
      <c r="C46" s="198"/>
      <c r="D46" s="198"/>
      <c r="E46" s="484" t="s">
        <v>363</v>
      </c>
      <c r="F46" s="485"/>
      <c r="G46" s="485"/>
      <c r="H46" s="265"/>
      <c r="I46" s="265"/>
      <c r="J46" s="658"/>
      <c r="K46" s="678"/>
      <c r="L46" s="202"/>
      <c r="M46" s="253"/>
      <c r="N46" s="253"/>
      <c r="O46" s="254"/>
      <c r="P46" s="254"/>
      <c r="Q46" s="254"/>
      <c r="R46" s="254"/>
      <c r="S46" s="98"/>
    </row>
    <row r="47" spans="1:18" s="107" customFormat="1" ht="17.25" customHeight="1">
      <c r="A47" s="204">
        <v>2120</v>
      </c>
      <c r="B47" s="209" t="s">
        <v>418</v>
      </c>
      <c r="C47" s="198">
        <v>2</v>
      </c>
      <c r="D47" s="198">
        <v>0</v>
      </c>
      <c r="E47" s="484" t="s">
        <v>617</v>
      </c>
      <c r="F47" s="549" t="s">
        <v>618</v>
      </c>
      <c r="G47" s="549"/>
      <c r="H47" s="265"/>
      <c r="I47" s="265"/>
      <c r="J47" s="658"/>
      <c r="K47" s="678"/>
      <c r="L47" s="202"/>
      <c r="M47" s="253"/>
      <c r="N47" s="253"/>
      <c r="O47" s="255"/>
      <c r="P47" s="255"/>
      <c r="Q47" s="255"/>
      <c r="R47" s="255"/>
    </row>
    <row r="48" spans="1:19" ht="21" customHeight="1">
      <c r="A48" s="204"/>
      <c r="B48" s="209"/>
      <c r="C48" s="198"/>
      <c r="D48" s="198"/>
      <c r="E48" s="484" t="s">
        <v>286</v>
      </c>
      <c r="F48" s="484"/>
      <c r="G48" s="484"/>
      <c r="H48" s="265"/>
      <c r="I48" s="265"/>
      <c r="J48" s="658"/>
      <c r="K48" s="678"/>
      <c r="L48" s="202"/>
      <c r="M48" s="253"/>
      <c r="N48" s="253"/>
      <c r="O48" s="254"/>
      <c r="P48" s="254"/>
      <c r="Q48" s="254"/>
      <c r="R48" s="254"/>
      <c r="S48" s="98"/>
    </row>
    <row r="49" spans="1:19" ht="16.5" customHeight="1">
      <c r="A49" s="204">
        <v>2121</v>
      </c>
      <c r="B49" s="209" t="s">
        <v>418</v>
      </c>
      <c r="C49" s="198">
        <v>2</v>
      </c>
      <c r="D49" s="198">
        <v>1</v>
      </c>
      <c r="E49" s="488" t="s">
        <v>168</v>
      </c>
      <c r="F49" s="485" t="s">
        <v>619</v>
      </c>
      <c r="G49" s="485"/>
      <c r="H49" s="265"/>
      <c r="I49" s="265"/>
      <c r="J49" s="658"/>
      <c r="K49" s="678"/>
      <c r="L49" s="202"/>
      <c r="M49" s="253"/>
      <c r="N49" s="253"/>
      <c r="O49" s="254"/>
      <c r="P49" s="254"/>
      <c r="Q49" s="254"/>
      <c r="R49" s="254"/>
      <c r="S49" s="98"/>
    </row>
    <row r="50" spans="1:19" ht="30" customHeight="1">
      <c r="A50" s="204"/>
      <c r="B50" s="209"/>
      <c r="C50" s="198"/>
      <c r="D50" s="198"/>
      <c r="E50" s="484" t="s">
        <v>362</v>
      </c>
      <c r="F50" s="485"/>
      <c r="G50" s="485"/>
      <c r="H50" s="265"/>
      <c r="I50" s="265"/>
      <c r="J50" s="658"/>
      <c r="K50" s="678"/>
      <c r="L50" s="202"/>
      <c r="M50" s="253"/>
      <c r="N50" s="253"/>
      <c r="O50" s="254"/>
      <c r="P50" s="254"/>
      <c r="Q50" s="254"/>
      <c r="R50" s="254"/>
      <c r="S50" s="98"/>
    </row>
    <row r="51" spans="1:19" ht="21" customHeight="1">
      <c r="A51" s="204"/>
      <c r="B51" s="209"/>
      <c r="C51" s="198"/>
      <c r="D51" s="198"/>
      <c r="E51" s="484" t="s">
        <v>363</v>
      </c>
      <c r="F51" s="485"/>
      <c r="G51" s="485"/>
      <c r="H51" s="265"/>
      <c r="I51" s="265"/>
      <c r="J51" s="658"/>
      <c r="K51" s="678"/>
      <c r="L51" s="202"/>
      <c r="M51" s="253"/>
      <c r="N51" s="253"/>
      <c r="O51" s="254"/>
      <c r="P51" s="254"/>
      <c r="Q51" s="254"/>
      <c r="R51" s="254"/>
      <c r="S51" s="98"/>
    </row>
    <row r="52" spans="1:19" ht="22.5" customHeight="1">
      <c r="A52" s="204"/>
      <c r="B52" s="209"/>
      <c r="C52" s="198"/>
      <c r="D52" s="198"/>
      <c r="E52" s="484" t="s">
        <v>363</v>
      </c>
      <c r="F52" s="485"/>
      <c r="G52" s="485"/>
      <c r="H52" s="265"/>
      <c r="I52" s="265"/>
      <c r="J52" s="658"/>
      <c r="K52" s="678"/>
      <c r="L52" s="202"/>
      <c r="M52" s="253"/>
      <c r="N52" s="253"/>
      <c r="O52" s="254"/>
      <c r="P52" s="254"/>
      <c r="Q52" s="254"/>
      <c r="R52" s="254"/>
      <c r="S52" s="98"/>
    </row>
    <row r="53" spans="1:19" ht="30.75" customHeight="1">
      <c r="A53" s="204">
        <v>2122</v>
      </c>
      <c r="B53" s="209" t="s">
        <v>418</v>
      </c>
      <c r="C53" s="198">
        <v>2</v>
      </c>
      <c r="D53" s="198">
        <v>2</v>
      </c>
      <c r="E53" s="484" t="s">
        <v>620</v>
      </c>
      <c r="F53" s="485" t="s">
        <v>621</v>
      </c>
      <c r="G53" s="485"/>
      <c r="H53" s="265"/>
      <c r="I53" s="265"/>
      <c r="J53" s="658"/>
      <c r="K53" s="678"/>
      <c r="L53" s="202"/>
      <c r="M53" s="253"/>
      <c r="N53" s="253"/>
      <c r="O53" s="254"/>
      <c r="P53" s="254"/>
      <c r="Q53" s="254"/>
      <c r="R53" s="254"/>
      <c r="S53" s="98"/>
    </row>
    <row r="54" spans="1:19" ht="30.75" customHeight="1">
      <c r="A54" s="204"/>
      <c r="B54" s="209"/>
      <c r="C54" s="198"/>
      <c r="D54" s="198"/>
      <c r="E54" s="484" t="s">
        <v>362</v>
      </c>
      <c r="F54" s="485"/>
      <c r="G54" s="485"/>
      <c r="H54" s="265"/>
      <c r="I54" s="265"/>
      <c r="J54" s="658"/>
      <c r="K54" s="678"/>
      <c r="L54" s="202"/>
      <c r="M54" s="253"/>
      <c r="N54" s="253"/>
      <c r="O54" s="254"/>
      <c r="P54" s="254"/>
      <c r="Q54" s="254"/>
      <c r="R54" s="254"/>
      <c r="S54" s="98"/>
    </row>
    <row r="55" spans="1:19" ht="18" customHeight="1">
      <c r="A55" s="204"/>
      <c r="B55" s="209"/>
      <c r="C55" s="198"/>
      <c r="D55" s="198"/>
      <c r="E55" s="484" t="s">
        <v>363</v>
      </c>
      <c r="F55" s="485"/>
      <c r="G55" s="485"/>
      <c r="H55" s="265"/>
      <c r="I55" s="265"/>
      <c r="J55" s="658"/>
      <c r="K55" s="678"/>
      <c r="L55" s="202"/>
      <c r="M55" s="253"/>
      <c r="N55" s="253"/>
      <c r="O55" s="254"/>
      <c r="P55" s="254"/>
      <c r="Q55" s="254"/>
      <c r="R55" s="254"/>
      <c r="S55" s="98"/>
    </row>
    <row r="56" spans="1:19" ht="18.75" customHeight="1">
      <c r="A56" s="204"/>
      <c r="B56" s="209"/>
      <c r="C56" s="198"/>
      <c r="D56" s="198"/>
      <c r="E56" s="484" t="s">
        <v>363</v>
      </c>
      <c r="F56" s="485"/>
      <c r="G56" s="485"/>
      <c r="H56" s="265"/>
      <c r="I56" s="265"/>
      <c r="J56" s="658"/>
      <c r="K56" s="677"/>
      <c r="L56" s="285"/>
      <c r="M56" s="251"/>
      <c r="N56" s="251"/>
      <c r="O56" s="254"/>
      <c r="P56" s="254"/>
      <c r="Q56" s="254"/>
      <c r="R56" s="254"/>
      <c r="S56" s="98"/>
    </row>
    <row r="57" spans="1:18" s="107" customFormat="1" ht="17.25" customHeight="1">
      <c r="A57" s="204">
        <v>2130</v>
      </c>
      <c r="B57" s="209" t="s">
        <v>418</v>
      </c>
      <c r="C57" s="198">
        <v>3</v>
      </c>
      <c r="D57" s="198">
        <v>0</v>
      </c>
      <c r="E57" s="484" t="s">
        <v>622</v>
      </c>
      <c r="F57" s="485" t="s">
        <v>623</v>
      </c>
      <c r="G57" s="485"/>
      <c r="H57" s="563">
        <f>H59+H63+H67</f>
        <v>5549.1</v>
      </c>
      <c r="I57" s="563">
        <f>I59+I63+I67</f>
        <v>5549.1</v>
      </c>
      <c r="J57" s="659"/>
      <c r="K57" s="678"/>
      <c r="L57" s="202"/>
      <c r="M57" s="253"/>
      <c r="N57" s="253"/>
      <c r="O57" s="255"/>
      <c r="P57" s="255"/>
      <c r="Q57" s="255"/>
      <c r="R57" s="255"/>
    </row>
    <row r="58" spans="1:19" ht="23.25" customHeight="1">
      <c r="A58" s="204"/>
      <c r="B58" s="209"/>
      <c r="C58" s="198"/>
      <c r="D58" s="198"/>
      <c r="E58" s="484" t="s">
        <v>286</v>
      </c>
      <c r="F58" s="484"/>
      <c r="G58" s="484"/>
      <c r="H58" s="265"/>
      <c r="I58" s="265"/>
      <c r="J58" s="658"/>
      <c r="K58" s="678"/>
      <c r="L58" s="202"/>
      <c r="M58" s="253"/>
      <c r="N58" s="253"/>
      <c r="O58" s="254"/>
      <c r="P58" s="254"/>
      <c r="Q58" s="254"/>
      <c r="R58" s="254"/>
      <c r="S58" s="98"/>
    </row>
    <row r="59" spans="1:19" ht="14.25" customHeight="1">
      <c r="A59" s="204">
        <v>2131</v>
      </c>
      <c r="B59" s="209" t="s">
        <v>418</v>
      </c>
      <c r="C59" s="198">
        <v>3</v>
      </c>
      <c r="D59" s="198">
        <v>1</v>
      </c>
      <c r="E59" s="484" t="s">
        <v>624</v>
      </c>
      <c r="F59" s="485" t="s">
        <v>625</v>
      </c>
      <c r="G59" s="485"/>
      <c r="H59" s="265"/>
      <c r="I59" s="265"/>
      <c r="J59" s="658"/>
      <c r="K59" s="678"/>
      <c r="L59" s="202"/>
      <c r="M59" s="253"/>
      <c r="N59" s="253"/>
      <c r="O59" s="254"/>
      <c r="P59" s="254"/>
      <c r="Q59" s="254"/>
      <c r="R59" s="254"/>
      <c r="S59" s="98"/>
    </row>
    <row r="60" spans="1:19" ht="29.25" customHeight="1">
      <c r="A60" s="204"/>
      <c r="B60" s="209"/>
      <c r="C60" s="198"/>
      <c r="D60" s="198"/>
      <c r="E60" s="484" t="s">
        <v>362</v>
      </c>
      <c r="F60" s="485"/>
      <c r="G60" s="485"/>
      <c r="H60" s="265"/>
      <c r="I60" s="265"/>
      <c r="J60" s="658"/>
      <c r="K60" s="678"/>
      <c r="L60" s="202"/>
      <c r="M60" s="253"/>
      <c r="N60" s="253"/>
      <c r="O60" s="254"/>
      <c r="P60" s="254"/>
      <c r="Q60" s="254"/>
      <c r="R60" s="254"/>
      <c r="S60" s="98"/>
    </row>
    <row r="61" spans="1:19" ht="18" hidden="1">
      <c r="A61" s="204"/>
      <c r="B61" s="209"/>
      <c r="C61" s="198"/>
      <c r="D61" s="198"/>
      <c r="E61" s="484" t="s">
        <v>363</v>
      </c>
      <c r="F61" s="485"/>
      <c r="G61" s="485"/>
      <c r="H61" s="265"/>
      <c r="I61" s="265"/>
      <c r="J61" s="658"/>
      <c r="K61" s="678"/>
      <c r="L61" s="202"/>
      <c r="M61" s="253"/>
      <c r="N61" s="253"/>
      <c r="O61" s="254"/>
      <c r="P61" s="254"/>
      <c r="Q61" s="254"/>
      <c r="R61" s="254"/>
      <c r="S61" s="98"/>
    </row>
    <row r="62" spans="1:19" ht="17.25" customHeight="1">
      <c r="A62" s="204"/>
      <c r="B62" s="209"/>
      <c r="C62" s="198"/>
      <c r="D62" s="198"/>
      <c r="E62" s="484" t="s">
        <v>363</v>
      </c>
      <c r="F62" s="485"/>
      <c r="G62" s="485"/>
      <c r="H62" s="265"/>
      <c r="I62" s="265"/>
      <c r="J62" s="658"/>
      <c r="K62" s="678"/>
      <c r="L62" s="202"/>
      <c r="M62" s="253"/>
      <c r="N62" s="253"/>
      <c r="O62" s="254"/>
      <c r="P62" s="254"/>
      <c r="Q62" s="254"/>
      <c r="R62" s="254"/>
      <c r="S62" s="98"/>
    </row>
    <row r="63" spans="1:19" ht="33.75" customHeight="1">
      <c r="A63" s="204">
        <v>2132</v>
      </c>
      <c r="B63" s="209" t="s">
        <v>418</v>
      </c>
      <c r="C63" s="198">
        <v>3</v>
      </c>
      <c r="D63" s="198">
        <v>2</v>
      </c>
      <c r="E63" s="484" t="s">
        <v>626</v>
      </c>
      <c r="F63" s="485" t="s">
        <v>627</v>
      </c>
      <c r="G63" s="485"/>
      <c r="H63" s="265"/>
      <c r="I63" s="265"/>
      <c r="J63" s="658"/>
      <c r="K63" s="678"/>
      <c r="L63" s="202"/>
      <c r="M63" s="253"/>
      <c r="N63" s="253"/>
      <c r="O63" s="254"/>
      <c r="P63" s="254"/>
      <c r="Q63" s="254"/>
      <c r="R63" s="254"/>
      <c r="S63" s="98"/>
    </row>
    <row r="64" spans="1:19" ht="28.5" customHeight="1">
      <c r="A64" s="204"/>
      <c r="B64" s="209"/>
      <c r="C64" s="198"/>
      <c r="D64" s="198"/>
      <c r="E64" s="484" t="s">
        <v>362</v>
      </c>
      <c r="F64" s="485"/>
      <c r="G64" s="485"/>
      <c r="H64" s="265"/>
      <c r="I64" s="265"/>
      <c r="J64" s="658"/>
      <c r="K64" s="678"/>
      <c r="L64" s="202"/>
      <c r="M64" s="253"/>
      <c r="N64" s="253"/>
      <c r="O64" s="254"/>
      <c r="P64" s="254"/>
      <c r="Q64" s="254"/>
      <c r="R64" s="254"/>
      <c r="S64" s="98"/>
    </row>
    <row r="65" spans="1:19" ht="16.5" customHeight="1">
      <c r="A65" s="204"/>
      <c r="B65" s="209"/>
      <c r="C65" s="198"/>
      <c r="D65" s="198"/>
      <c r="E65" s="484" t="s">
        <v>363</v>
      </c>
      <c r="F65" s="485"/>
      <c r="G65" s="485"/>
      <c r="H65" s="265"/>
      <c r="I65" s="265"/>
      <c r="J65" s="658"/>
      <c r="K65" s="678"/>
      <c r="L65" s="202"/>
      <c r="M65" s="253"/>
      <c r="N65" s="253"/>
      <c r="O65" s="254"/>
      <c r="P65" s="254"/>
      <c r="Q65" s="254"/>
      <c r="R65" s="254"/>
      <c r="S65" s="98"/>
    </row>
    <row r="66" spans="1:19" ht="19.5" customHeight="1">
      <c r="A66" s="204"/>
      <c r="B66" s="209"/>
      <c r="C66" s="198"/>
      <c r="D66" s="198"/>
      <c r="E66" s="484" t="s">
        <v>363</v>
      </c>
      <c r="F66" s="485"/>
      <c r="G66" s="485"/>
      <c r="H66" s="265"/>
      <c r="I66" s="265"/>
      <c r="J66" s="658"/>
      <c r="K66" s="677"/>
      <c r="L66" s="285"/>
      <c r="M66" s="251"/>
      <c r="N66" s="251"/>
      <c r="O66" s="254"/>
      <c r="P66" s="254"/>
      <c r="Q66" s="254"/>
      <c r="R66" s="254"/>
      <c r="S66" s="98"/>
    </row>
    <row r="67" spans="1:19" ht="17.25" customHeight="1">
      <c r="A67" s="204">
        <v>2133</v>
      </c>
      <c r="B67" s="209" t="s">
        <v>418</v>
      </c>
      <c r="C67" s="198">
        <v>3</v>
      </c>
      <c r="D67" s="198">
        <v>3</v>
      </c>
      <c r="E67" s="484" t="s">
        <v>628</v>
      </c>
      <c r="F67" s="485" t="s">
        <v>629</v>
      </c>
      <c r="G67" s="485"/>
      <c r="H67" s="563">
        <f>H69+H70+H71+H72+H73+H74</f>
        <v>5549.1</v>
      </c>
      <c r="I67" s="563">
        <f>I69+I70+I71+I72+I74+I73</f>
        <v>5549.1</v>
      </c>
      <c r="J67" s="659"/>
      <c r="K67" s="678"/>
      <c r="L67" s="202"/>
      <c r="M67" s="253"/>
      <c r="N67" s="253"/>
      <c r="O67" s="254"/>
      <c r="P67" s="254"/>
      <c r="Q67" s="254"/>
      <c r="R67" s="254"/>
      <c r="S67" s="98"/>
    </row>
    <row r="68" spans="1:19" ht="33" customHeight="1">
      <c r="A68" s="204"/>
      <c r="B68" s="209"/>
      <c r="C68" s="198"/>
      <c r="D68" s="198"/>
      <c r="E68" s="484" t="s">
        <v>362</v>
      </c>
      <c r="F68" s="485"/>
      <c r="G68" s="485"/>
      <c r="H68" s="265"/>
      <c r="I68" s="265"/>
      <c r="J68" s="658"/>
      <c r="K68" s="677"/>
      <c r="L68" s="285"/>
      <c r="M68" s="251"/>
      <c r="N68" s="251"/>
      <c r="O68" s="254"/>
      <c r="P68" s="254"/>
      <c r="Q68" s="254"/>
      <c r="R68" s="254"/>
      <c r="S68" s="98"/>
    </row>
    <row r="69" spans="1:19" ht="29.25" customHeight="1">
      <c r="A69" s="204"/>
      <c r="B69" s="209"/>
      <c r="C69" s="198"/>
      <c r="D69" s="198"/>
      <c r="E69" s="484" t="s">
        <v>982</v>
      </c>
      <c r="F69" s="485"/>
      <c r="G69" s="485">
        <v>4111</v>
      </c>
      <c r="H69" s="563">
        <v>4674.6</v>
      </c>
      <c r="I69" s="563">
        <f aca="true" t="shared" si="2" ref="I69:I74">H69</f>
        <v>4674.6</v>
      </c>
      <c r="J69" s="659"/>
      <c r="K69" s="677"/>
      <c r="L69" s="285"/>
      <c r="M69" s="251"/>
      <c r="N69" s="251"/>
      <c r="O69" s="254"/>
      <c r="P69" s="254"/>
      <c r="Q69" s="254"/>
      <c r="R69" s="254"/>
      <c r="S69" s="98"/>
    </row>
    <row r="70" spans="1:19" ht="18">
      <c r="A70" s="204"/>
      <c r="B70" s="209"/>
      <c r="C70" s="198"/>
      <c r="D70" s="198"/>
      <c r="E70" s="484" t="s">
        <v>983</v>
      </c>
      <c r="F70" s="485"/>
      <c r="G70" s="485">
        <v>4212</v>
      </c>
      <c r="H70" s="563">
        <v>150</v>
      </c>
      <c r="I70" s="563">
        <f t="shared" si="2"/>
        <v>150</v>
      </c>
      <c r="J70" s="659"/>
      <c r="K70" s="677"/>
      <c r="L70" s="285"/>
      <c r="M70" s="251"/>
      <c r="N70" s="251"/>
      <c r="O70" s="254"/>
      <c r="P70" s="254"/>
      <c r="Q70" s="254"/>
      <c r="R70" s="254"/>
      <c r="S70" s="98"/>
    </row>
    <row r="71" spans="1:19" ht="19.5" customHeight="1">
      <c r="A71" s="204"/>
      <c r="B71" s="209"/>
      <c r="C71" s="198"/>
      <c r="D71" s="198"/>
      <c r="E71" s="484" t="s">
        <v>984</v>
      </c>
      <c r="F71" s="485"/>
      <c r="G71" s="485">
        <v>4213</v>
      </c>
      <c r="H71" s="563">
        <v>120</v>
      </c>
      <c r="I71" s="563">
        <f t="shared" si="2"/>
        <v>120</v>
      </c>
      <c r="J71" s="659"/>
      <c r="K71" s="677"/>
      <c r="L71" s="285"/>
      <c r="M71" s="251"/>
      <c r="N71" s="251"/>
      <c r="O71" s="254"/>
      <c r="P71" s="254"/>
      <c r="Q71" s="254"/>
      <c r="R71" s="254"/>
      <c r="S71" s="98"/>
    </row>
    <row r="72" spans="1:19" ht="22.5" customHeight="1">
      <c r="A72" s="204"/>
      <c r="B72" s="209"/>
      <c r="C72" s="198"/>
      <c r="D72" s="198"/>
      <c r="E72" s="484" t="s">
        <v>985</v>
      </c>
      <c r="F72" s="485"/>
      <c r="G72" s="485">
        <v>4214</v>
      </c>
      <c r="H72" s="563">
        <v>150</v>
      </c>
      <c r="I72" s="563">
        <f t="shared" si="2"/>
        <v>150</v>
      </c>
      <c r="J72" s="659"/>
      <c r="K72" s="677"/>
      <c r="L72" s="285"/>
      <c r="M72" s="251"/>
      <c r="N72" s="251"/>
      <c r="O72" s="254"/>
      <c r="P72" s="254"/>
      <c r="Q72" s="254"/>
      <c r="R72" s="254"/>
      <c r="S72" s="98"/>
    </row>
    <row r="73" spans="1:19" ht="15" customHeight="1">
      <c r="A73" s="204"/>
      <c r="B73" s="209"/>
      <c r="C73" s="198"/>
      <c r="D73" s="198"/>
      <c r="E73" s="484" t="s">
        <v>1025</v>
      </c>
      <c r="F73" s="485"/>
      <c r="G73" s="485">
        <v>4239</v>
      </c>
      <c r="H73" s="563">
        <v>200</v>
      </c>
      <c r="I73" s="563">
        <f t="shared" si="2"/>
        <v>200</v>
      </c>
      <c r="J73" s="659"/>
      <c r="K73" s="677"/>
      <c r="L73" s="285"/>
      <c r="M73" s="251"/>
      <c r="N73" s="251"/>
      <c r="O73" s="254"/>
      <c r="P73" s="254"/>
      <c r="Q73" s="254"/>
      <c r="R73" s="254"/>
      <c r="S73" s="98"/>
    </row>
    <row r="74" spans="1:19" ht="18" customHeight="1">
      <c r="A74" s="204"/>
      <c r="B74" s="209"/>
      <c r="C74" s="198"/>
      <c r="D74" s="198"/>
      <c r="E74" s="484" t="s">
        <v>1026</v>
      </c>
      <c r="F74" s="485"/>
      <c r="G74" s="485">
        <v>4261</v>
      </c>
      <c r="H74" s="563">
        <v>254.5</v>
      </c>
      <c r="I74" s="563">
        <f t="shared" si="2"/>
        <v>254.5</v>
      </c>
      <c r="J74" s="659"/>
      <c r="K74" s="678"/>
      <c r="L74" s="202"/>
      <c r="M74" s="253"/>
      <c r="N74" s="253"/>
      <c r="O74" s="254"/>
      <c r="P74" s="254"/>
      <c r="Q74" s="254"/>
      <c r="R74" s="254"/>
      <c r="S74" s="98"/>
    </row>
    <row r="75" spans="1:19" ht="18" customHeight="1">
      <c r="A75" s="204"/>
      <c r="B75" s="209"/>
      <c r="C75" s="198"/>
      <c r="D75" s="198"/>
      <c r="E75" s="572" t="s">
        <v>363</v>
      </c>
      <c r="F75" s="485"/>
      <c r="G75" s="485"/>
      <c r="H75" s="265"/>
      <c r="I75" s="265"/>
      <c r="J75" s="658"/>
      <c r="K75" s="678"/>
      <c r="L75" s="202"/>
      <c r="M75" s="253"/>
      <c r="N75" s="253"/>
      <c r="O75" s="254"/>
      <c r="P75" s="254"/>
      <c r="Q75" s="254"/>
      <c r="R75" s="254"/>
      <c r="S75" s="98"/>
    </row>
    <row r="76" spans="1:18" s="107" customFormat="1" ht="18.75" customHeight="1">
      <c r="A76" s="204">
        <v>2140</v>
      </c>
      <c r="B76" s="209" t="s">
        <v>418</v>
      </c>
      <c r="C76" s="198">
        <v>4</v>
      </c>
      <c r="D76" s="198">
        <v>0</v>
      </c>
      <c r="E76" s="484" t="s">
        <v>630</v>
      </c>
      <c r="F76" s="484" t="s">
        <v>631</v>
      </c>
      <c r="G76" s="484"/>
      <c r="H76" s="265"/>
      <c r="I76" s="265"/>
      <c r="J76" s="658"/>
      <c r="K76" s="678"/>
      <c r="L76" s="202"/>
      <c r="M76" s="253"/>
      <c r="N76" s="253"/>
      <c r="O76" s="255"/>
      <c r="P76" s="255"/>
      <c r="Q76" s="255"/>
      <c r="R76" s="255"/>
    </row>
    <row r="77" spans="1:19" ht="20.25" customHeight="1">
      <c r="A77" s="204"/>
      <c r="B77" s="209"/>
      <c r="C77" s="198"/>
      <c r="D77" s="198"/>
      <c r="E77" s="484" t="s">
        <v>286</v>
      </c>
      <c r="F77" s="484"/>
      <c r="G77" s="484"/>
      <c r="H77" s="265"/>
      <c r="I77" s="265"/>
      <c r="J77" s="658"/>
      <c r="K77" s="678"/>
      <c r="L77" s="202"/>
      <c r="M77" s="253"/>
      <c r="N77" s="253"/>
      <c r="O77" s="254"/>
      <c r="P77" s="254"/>
      <c r="Q77" s="254"/>
      <c r="R77" s="254"/>
      <c r="S77" s="98"/>
    </row>
    <row r="78" spans="1:19" ht="35.25" customHeight="1">
      <c r="A78" s="204">
        <v>2141</v>
      </c>
      <c r="B78" s="209" t="s">
        <v>418</v>
      </c>
      <c r="C78" s="198">
        <v>4</v>
      </c>
      <c r="D78" s="198">
        <v>1</v>
      </c>
      <c r="E78" s="484" t="s">
        <v>632</v>
      </c>
      <c r="F78" s="469" t="s">
        <v>633</v>
      </c>
      <c r="G78" s="469"/>
      <c r="H78" s="265"/>
      <c r="I78" s="265"/>
      <c r="J78" s="658"/>
      <c r="K78" s="678"/>
      <c r="L78" s="202"/>
      <c r="M78" s="253"/>
      <c r="N78" s="253"/>
      <c r="O78" s="254"/>
      <c r="P78" s="254"/>
      <c r="Q78" s="254"/>
      <c r="R78" s="254"/>
      <c r="S78" s="98"/>
    </row>
    <row r="79" spans="1:19" ht="47.25">
      <c r="A79" s="204"/>
      <c r="B79" s="209"/>
      <c r="C79" s="198"/>
      <c r="D79" s="198"/>
      <c r="E79" s="484" t="s">
        <v>362</v>
      </c>
      <c r="F79" s="485"/>
      <c r="G79" s="485"/>
      <c r="H79" s="265"/>
      <c r="I79" s="265"/>
      <c r="J79" s="658"/>
      <c r="K79" s="678"/>
      <c r="L79" s="202"/>
      <c r="M79" s="253"/>
      <c r="N79" s="253"/>
      <c r="O79" s="254"/>
      <c r="P79" s="254"/>
      <c r="Q79" s="254"/>
      <c r="R79" s="254"/>
      <c r="S79" s="98"/>
    </row>
    <row r="80" spans="1:19" ht="20.25" customHeight="1">
      <c r="A80" s="204"/>
      <c r="B80" s="209"/>
      <c r="C80" s="198"/>
      <c r="D80" s="198"/>
      <c r="E80" s="484" t="s">
        <v>363</v>
      </c>
      <c r="F80" s="485"/>
      <c r="G80" s="485"/>
      <c r="H80" s="265"/>
      <c r="I80" s="265"/>
      <c r="J80" s="658"/>
      <c r="K80" s="678"/>
      <c r="L80" s="202"/>
      <c r="M80" s="253"/>
      <c r="N80" s="253"/>
      <c r="O80" s="254"/>
      <c r="P80" s="254"/>
      <c r="Q80" s="254"/>
      <c r="R80" s="254"/>
      <c r="S80" s="98"/>
    </row>
    <row r="81" spans="1:19" ht="24" customHeight="1">
      <c r="A81" s="204"/>
      <c r="B81" s="209"/>
      <c r="C81" s="198"/>
      <c r="D81" s="198"/>
      <c r="E81" s="484" t="s">
        <v>363</v>
      </c>
      <c r="F81" s="485"/>
      <c r="G81" s="485"/>
      <c r="H81" s="265"/>
      <c r="I81" s="265"/>
      <c r="J81" s="658"/>
      <c r="K81" s="677"/>
      <c r="L81" s="285"/>
      <c r="M81" s="251"/>
      <c r="N81" s="251"/>
      <c r="O81" s="254"/>
      <c r="P81" s="254"/>
      <c r="Q81" s="254"/>
      <c r="R81" s="254"/>
      <c r="S81" s="98"/>
    </row>
    <row r="82" spans="1:18" s="107" customFormat="1" ht="18" customHeight="1">
      <c r="A82" s="204">
        <v>2150</v>
      </c>
      <c r="B82" s="209" t="s">
        <v>418</v>
      </c>
      <c r="C82" s="198">
        <v>5</v>
      </c>
      <c r="D82" s="198">
        <v>0</v>
      </c>
      <c r="E82" s="484" t="s">
        <v>634</v>
      </c>
      <c r="F82" s="484" t="s">
        <v>635</v>
      </c>
      <c r="G82" s="484"/>
      <c r="H82" s="563">
        <f>H84</f>
        <v>38000</v>
      </c>
      <c r="I82" s="563">
        <f>I84</f>
        <v>3000</v>
      </c>
      <c r="J82" s="659">
        <f>J84</f>
        <v>35000</v>
      </c>
      <c r="K82" s="678"/>
      <c r="L82" s="202"/>
      <c r="M82" s="253"/>
      <c r="N82" s="253"/>
      <c r="O82" s="255"/>
      <c r="P82" s="255"/>
      <c r="Q82" s="255"/>
      <c r="R82" s="255"/>
    </row>
    <row r="83" spans="1:19" ht="24" customHeight="1">
      <c r="A83" s="204"/>
      <c r="B83" s="209"/>
      <c r="C83" s="198"/>
      <c r="D83" s="198"/>
      <c r="E83" s="484" t="s">
        <v>286</v>
      </c>
      <c r="F83" s="484"/>
      <c r="G83" s="484"/>
      <c r="H83" s="563"/>
      <c r="I83" s="563"/>
      <c r="J83" s="659"/>
      <c r="K83" s="677"/>
      <c r="L83" s="285"/>
      <c r="M83" s="251"/>
      <c r="N83" s="251"/>
      <c r="O83" s="254"/>
      <c r="P83" s="254"/>
      <c r="Q83" s="254"/>
      <c r="R83" s="254"/>
      <c r="S83" s="98"/>
    </row>
    <row r="84" spans="1:19" ht="35.25" customHeight="1">
      <c r="A84" s="204">
        <v>2151</v>
      </c>
      <c r="B84" s="209" t="s">
        <v>418</v>
      </c>
      <c r="C84" s="198">
        <v>5</v>
      </c>
      <c r="D84" s="198">
        <v>1</v>
      </c>
      <c r="E84" s="484" t="s">
        <v>636</v>
      </c>
      <c r="F84" s="469" t="s">
        <v>637</v>
      </c>
      <c r="G84" s="469"/>
      <c r="H84" s="563">
        <f>H86+H87</f>
        <v>38000</v>
      </c>
      <c r="I84" s="563">
        <f>I86</f>
        <v>3000</v>
      </c>
      <c r="J84" s="659">
        <f>J87</f>
        <v>35000</v>
      </c>
      <c r="K84" s="678"/>
      <c r="L84" s="202"/>
      <c r="M84" s="253"/>
      <c r="N84" s="253"/>
      <c r="O84" s="254"/>
      <c r="P84" s="254"/>
      <c r="Q84" s="254"/>
      <c r="R84" s="254"/>
      <c r="S84" s="98"/>
    </row>
    <row r="85" spans="1:19" ht="47.25">
      <c r="A85" s="204"/>
      <c r="B85" s="209"/>
      <c r="C85" s="198"/>
      <c r="D85" s="198"/>
      <c r="E85" s="484" t="s">
        <v>362</v>
      </c>
      <c r="F85" s="485"/>
      <c r="G85" s="485"/>
      <c r="H85" s="563"/>
      <c r="I85" s="563"/>
      <c r="J85" s="659"/>
      <c r="K85" s="677"/>
      <c r="L85" s="285"/>
      <c r="M85" s="251"/>
      <c r="N85" s="251"/>
      <c r="O85" s="254"/>
      <c r="P85" s="254"/>
      <c r="Q85" s="254"/>
      <c r="R85" s="254"/>
      <c r="S85" s="98"/>
    </row>
    <row r="86" spans="1:19" ht="19.5" customHeight="1">
      <c r="A86" s="204"/>
      <c r="B86" s="209"/>
      <c r="C86" s="198"/>
      <c r="D86" s="198"/>
      <c r="E86" s="484" t="s">
        <v>1028</v>
      </c>
      <c r="F86" s="485"/>
      <c r="G86" s="485">
        <v>4241</v>
      </c>
      <c r="H86" s="562">
        <v>3000</v>
      </c>
      <c r="I86" s="562">
        <v>3000</v>
      </c>
      <c r="J86" s="659"/>
      <c r="K86" s="678"/>
      <c r="L86" s="202"/>
      <c r="M86" s="253"/>
      <c r="N86" s="253"/>
      <c r="O86" s="254"/>
      <c r="P86" s="254"/>
      <c r="Q86" s="254"/>
      <c r="R86" s="254"/>
      <c r="S86" s="98"/>
    </row>
    <row r="87" spans="1:19" ht="23.25" customHeight="1">
      <c r="A87" s="204"/>
      <c r="B87" s="209"/>
      <c r="C87" s="198"/>
      <c r="D87" s="198"/>
      <c r="E87" s="484" t="s">
        <v>986</v>
      </c>
      <c r="F87" s="485"/>
      <c r="G87" s="550">
        <v>5134</v>
      </c>
      <c r="H87" s="562">
        <v>35000</v>
      </c>
      <c r="I87" s="562"/>
      <c r="J87" s="657">
        <f>H87</f>
        <v>35000</v>
      </c>
      <c r="K87" s="677"/>
      <c r="L87" s="285"/>
      <c r="M87" s="251"/>
      <c r="N87" s="251"/>
      <c r="O87" s="254"/>
      <c r="P87" s="254"/>
      <c r="Q87" s="254"/>
      <c r="R87" s="254"/>
      <c r="S87" s="98"/>
    </row>
    <row r="88" spans="1:18" s="107" customFormat="1" ht="18.75" customHeight="1">
      <c r="A88" s="204"/>
      <c r="B88" s="209"/>
      <c r="C88" s="198"/>
      <c r="D88" s="198"/>
      <c r="E88" s="484" t="s">
        <v>363</v>
      </c>
      <c r="F88" s="485"/>
      <c r="G88" s="485"/>
      <c r="H88" s="563"/>
      <c r="I88" s="563"/>
      <c r="J88" s="659"/>
      <c r="K88" s="678"/>
      <c r="L88" s="202"/>
      <c r="M88" s="253"/>
      <c r="N88" s="253"/>
      <c r="O88" s="255"/>
      <c r="P88" s="255"/>
      <c r="Q88" s="255"/>
      <c r="R88" s="255"/>
    </row>
    <row r="89" spans="1:19" ht="38.25" customHeight="1">
      <c r="A89" s="204">
        <v>2160</v>
      </c>
      <c r="B89" s="209" t="s">
        <v>418</v>
      </c>
      <c r="C89" s="198">
        <v>6</v>
      </c>
      <c r="D89" s="198">
        <v>0</v>
      </c>
      <c r="E89" s="484" t="s">
        <v>638</v>
      </c>
      <c r="F89" s="484" t="s">
        <v>639</v>
      </c>
      <c r="G89" s="484"/>
      <c r="H89" s="563">
        <f>H91</f>
        <v>12446.5</v>
      </c>
      <c r="I89" s="563">
        <f>I91</f>
        <v>12446.5</v>
      </c>
      <c r="J89" s="659"/>
      <c r="K89" s="677"/>
      <c r="L89" s="285"/>
      <c r="M89" s="251"/>
      <c r="N89" s="251"/>
      <c r="O89" s="254"/>
      <c r="P89" s="254"/>
      <c r="Q89" s="254"/>
      <c r="R89" s="254"/>
      <c r="S89" s="98"/>
    </row>
    <row r="90" spans="1:19" ht="18" customHeight="1">
      <c r="A90" s="204"/>
      <c r="B90" s="209"/>
      <c r="C90" s="198"/>
      <c r="D90" s="198"/>
      <c r="E90" s="484" t="s">
        <v>286</v>
      </c>
      <c r="F90" s="484"/>
      <c r="G90" s="484"/>
      <c r="H90" s="563"/>
      <c r="I90" s="563"/>
      <c r="J90" s="659"/>
      <c r="K90" s="678"/>
      <c r="L90" s="202"/>
      <c r="M90" s="253"/>
      <c r="N90" s="253"/>
      <c r="O90" s="254"/>
      <c r="P90" s="254"/>
      <c r="Q90" s="254"/>
      <c r="R90" s="254"/>
      <c r="S90" s="98"/>
    </row>
    <row r="91" spans="1:19" ht="30.75" customHeight="1">
      <c r="A91" s="204">
        <v>2161</v>
      </c>
      <c r="B91" s="209" t="s">
        <v>418</v>
      </c>
      <c r="C91" s="198">
        <v>6</v>
      </c>
      <c r="D91" s="198">
        <v>1</v>
      </c>
      <c r="E91" s="484" t="s">
        <v>640</v>
      </c>
      <c r="F91" s="485" t="s">
        <v>641</v>
      </c>
      <c r="G91" s="485"/>
      <c r="H91" s="563">
        <f>H93+H94+H95</f>
        <v>12446.5</v>
      </c>
      <c r="I91" s="563">
        <f>I93+I94+I95</f>
        <v>12446.5</v>
      </c>
      <c r="J91" s="659"/>
      <c r="K91" s="677"/>
      <c r="L91" s="285"/>
      <c r="M91" s="251"/>
      <c r="N91" s="251"/>
      <c r="O91" s="254"/>
      <c r="P91" s="254"/>
      <c r="Q91" s="254"/>
      <c r="R91" s="254"/>
      <c r="S91" s="98"/>
    </row>
    <row r="92" spans="1:19" ht="47.25">
      <c r="A92" s="204"/>
      <c r="B92" s="209"/>
      <c r="C92" s="198"/>
      <c r="D92" s="198"/>
      <c r="E92" s="484" t="s">
        <v>362</v>
      </c>
      <c r="F92" s="485"/>
      <c r="G92" s="485"/>
      <c r="H92" s="265"/>
      <c r="I92" s="265"/>
      <c r="J92" s="658"/>
      <c r="K92" s="677"/>
      <c r="L92" s="285"/>
      <c r="M92" s="251"/>
      <c r="N92" s="251"/>
      <c r="O92" s="254"/>
      <c r="P92" s="254"/>
      <c r="Q92" s="254"/>
      <c r="R92" s="254"/>
      <c r="S92" s="98"/>
    </row>
    <row r="93" spans="1:19" ht="18">
      <c r="A93" s="204"/>
      <c r="B93" s="209"/>
      <c r="C93" s="198"/>
      <c r="D93" s="198"/>
      <c r="E93" s="484" t="s">
        <v>987</v>
      </c>
      <c r="F93" s="485"/>
      <c r="G93" s="485">
        <v>4241</v>
      </c>
      <c r="H93" s="563">
        <v>8046.5</v>
      </c>
      <c r="I93" s="563">
        <f>H93</f>
        <v>8046.5</v>
      </c>
      <c r="J93" s="659"/>
      <c r="K93" s="678"/>
      <c r="L93" s="202"/>
      <c r="M93" s="253"/>
      <c r="N93" s="253"/>
      <c r="O93" s="254"/>
      <c r="P93" s="254"/>
      <c r="Q93" s="254"/>
      <c r="R93" s="254"/>
      <c r="S93" s="98"/>
    </row>
    <row r="94" spans="1:19" ht="15" customHeight="1">
      <c r="A94" s="204"/>
      <c r="B94" s="209"/>
      <c r="C94" s="198"/>
      <c r="D94" s="198"/>
      <c r="E94" s="484" t="s">
        <v>1029</v>
      </c>
      <c r="F94" s="485"/>
      <c r="G94" s="485">
        <v>4822</v>
      </c>
      <c r="H94" s="563">
        <v>1500</v>
      </c>
      <c r="I94" s="563">
        <f>H94</f>
        <v>1500</v>
      </c>
      <c r="J94" s="659"/>
      <c r="K94" s="678"/>
      <c r="L94" s="202"/>
      <c r="M94" s="253"/>
      <c r="N94" s="253"/>
      <c r="O94" s="254"/>
      <c r="P94" s="254"/>
      <c r="Q94" s="254"/>
      <c r="R94" s="254"/>
      <c r="S94" s="98"/>
    </row>
    <row r="95" spans="1:19" ht="15.75" customHeight="1">
      <c r="A95" s="204"/>
      <c r="B95" s="209"/>
      <c r="C95" s="198"/>
      <c r="D95" s="198"/>
      <c r="E95" s="484" t="s">
        <v>978</v>
      </c>
      <c r="F95" s="485"/>
      <c r="G95" s="485">
        <v>4823</v>
      </c>
      <c r="H95" s="563">
        <v>2900</v>
      </c>
      <c r="I95" s="563">
        <f>H95</f>
        <v>2900</v>
      </c>
      <c r="J95" s="659"/>
      <c r="K95" s="678"/>
      <c r="L95" s="202"/>
      <c r="M95" s="253"/>
      <c r="N95" s="253"/>
      <c r="O95" s="254"/>
      <c r="P95" s="254"/>
      <c r="Q95" s="254"/>
      <c r="R95" s="254"/>
      <c r="S95" s="98"/>
    </row>
    <row r="96" spans="1:19" ht="18">
      <c r="A96" s="204"/>
      <c r="B96" s="209"/>
      <c r="C96" s="198"/>
      <c r="D96" s="198"/>
      <c r="E96" s="572"/>
      <c r="F96" s="485"/>
      <c r="G96" s="485"/>
      <c r="H96" s="265"/>
      <c r="I96" s="265"/>
      <c r="J96" s="658"/>
      <c r="K96" s="678"/>
      <c r="L96" s="202"/>
      <c r="M96" s="253"/>
      <c r="N96" s="253"/>
      <c r="O96" s="254"/>
      <c r="P96" s="254"/>
      <c r="Q96" s="254"/>
      <c r="R96" s="254"/>
      <c r="S96" s="98"/>
    </row>
    <row r="97" spans="1:18" s="107" customFormat="1" ht="20.25" customHeight="1">
      <c r="A97" s="204"/>
      <c r="B97" s="209"/>
      <c r="C97" s="198"/>
      <c r="D97" s="198"/>
      <c r="E97" s="572" t="s">
        <v>363</v>
      </c>
      <c r="F97" s="485"/>
      <c r="G97" s="485"/>
      <c r="H97" s="265"/>
      <c r="I97" s="265"/>
      <c r="J97" s="658"/>
      <c r="K97" s="678"/>
      <c r="L97" s="202"/>
      <c r="M97" s="253"/>
      <c r="N97" s="253"/>
      <c r="O97" s="255"/>
      <c r="P97" s="255"/>
      <c r="Q97" s="255"/>
      <c r="R97" s="255"/>
    </row>
    <row r="98" spans="1:19" ht="18">
      <c r="A98" s="204"/>
      <c r="B98" s="209"/>
      <c r="C98" s="198"/>
      <c r="D98" s="198"/>
      <c r="E98" s="572" t="s">
        <v>363</v>
      </c>
      <c r="F98" s="485"/>
      <c r="G98" s="485"/>
      <c r="H98" s="265"/>
      <c r="I98" s="265"/>
      <c r="J98" s="658"/>
      <c r="K98" s="678"/>
      <c r="L98" s="202"/>
      <c r="M98" s="253"/>
      <c r="N98" s="253"/>
      <c r="O98" s="254"/>
      <c r="P98" s="254"/>
      <c r="Q98" s="254"/>
      <c r="R98" s="254"/>
      <c r="S98" s="98"/>
    </row>
    <row r="99" spans="1:19" ht="26.25" customHeight="1">
      <c r="A99" s="204">
        <v>2170</v>
      </c>
      <c r="B99" s="209" t="s">
        <v>418</v>
      </c>
      <c r="C99" s="198">
        <v>7</v>
      </c>
      <c r="D99" s="198">
        <v>0</v>
      </c>
      <c r="E99" s="484" t="s">
        <v>468</v>
      </c>
      <c r="F99" s="485"/>
      <c r="G99" s="485"/>
      <c r="H99" s="265"/>
      <c r="I99" s="265"/>
      <c r="J99" s="658"/>
      <c r="K99" s="678"/>
      <c r="L99" s="202"/>
      <c r="M99" s="253"/>
      <c r="N99" s="253"/>
      <c r="O99" s="254"/>
      <c r="P99" s="254"/>
      <c r="Q99" s="254"/>
      <c r="R99" s="254"/>
      <c r="S99" s="98"/>
    </row>
    <row r="100" spans="1:19" ht="18">
      <c r="A100" s="204"/>
      <c r="B100" s="209"/>
      <c r="C100" s="198"/>
      <c r="D100" s="198"/>
      <c r="E100" s="484" t="s">
        <v>286</v>
      </c>
      <c r="F100" s="484"/>
      <c r="G100" s="484"/>
      <c r="H100" s="265"/>
      <c r="I100" s="265"/>
      <c r="J100" s="658"/>
      <c r="K100" s="678"/>
      <c r="L100" s="202"/>
      <c r="M100" s="253"/>
      <c r="N100" s="253"/>
      <c r="O100" s="254"/>
      <c r="P100" s="254"/>
      <c r="Q100" s="254"/>
      <c r="R100" s="254"/>
      <c r="S100" s="98"/>
    </row>
    <row r="101" spans="1:19" ht="18" hidden="1">
      <c r="A101" s="204">
        <v>2171</v>
      </c>
      <c r="B101" s="209" t="s">
        <v>418</v>
      </c>
      <c r="C101" s="198">
        <v>7</v>
      </c>
      <c r="D101" s="198">
        <v>1</v>
      </c>
      <c r="E101" s="484" t="s">
        <v>468</v>
      </c>
      <c r="F101" s="485"/>
      <c r="G101" s="485"/>
      <c r="H101" s="265"/>
      <c r="I101" s="265"/>
      <c r="J101" s="658"/>
      <c r="K101" s="678"/>
      <c r="L101" s="202"/>
      <c r="M101" s="253"/>
      <c r="N101" s="253"/>
      <c r="O101" s="254"/>
      <c r="P101" s="254"/>
      <c r="Q101" s="254"/>
      <c r="R101" s="254"/>
      <c r="S101" s="98"/>
    </row>
    <row r="102" spans="1:19" ht="40.5" customHeight="1">
      <c r="A102" s="204"/>
      <c r="B102" s="209"/>
      <c r="C102" s="198"/>
      <c r="D102" s="198"/>
      <c r="E102" s="484" t="s">
        <v>362</v>
      </c>
      <c r="F102" s="485"/>
      <c r="G102" s="485"/>
      <c r="H102" s="265"/>
      <c r="I102" s="265"/>
      <c r="J102" s="658"/>
      <c r="K102" s="678"/>
      <c r="L102" s="202"/>
      <c r="M102" s="253"/>
      <c r="N102" s="253"/>
      <c r="O102" s="254"/>
      <c r="P102" s="254"/>
      <c r="Q102" s="254"/>
      <c r="R102" s="254"/>
      <c r="S102" s="98"/>
    </row>
    <row r="103" spans="1:18" s="107" customFormat="1" ht="17.25" customHeight="1">
      <c r="A103" s="204"/>
      <c r="B103" s="209"/>
      <c r="C103" s="198"/>
      <c r="D103" s="198"/>
      <c r="E103" s="484" t="s">
        <v>363</v>
      </c>
      <c r="F103" s="485"/>
      <c r="G103" s="485"/>
      <c r="H103" s="265"/>
      <c r="I103" s="265"/>
      <c r="J103" s="658"/>
      <c r="K103" s="678"/>
      <c r="L103" s="202"/>
      <c r="M103" s="253"/>
      <c r="N103" s="253"/>
      <c r="O103" s="255"/>
      <c r="P103" s="255"/>
      <c r="Q103" s="255"/>
      <c r="R103" s="255"/>
    </row>
    <row r="104" spans="1:19" ht="20.25" customHeight="1">
      <c r="A104" s="204"/>
      <c r="B104" s="209"/>
      <c r="C104" s="198"/>
      <c r="D104" s="198"/>
      <c r="E104" s="484" t="s">
        <v>363</v>
      </c>
      <c r="F104" s="485"/>
      <c r="G104" s="485"/>
      <c r="H104" s="265"/>
      <c r="I104" s="265"/>
      <c r="J104" s="658"/>
      <c r="K104" s="678"/>
      <c r="L104" s="202"/>
      <c r="M104" s="253"/>
      <c r="N104" s="253"/>
      <c r="O104" s="254"/>
      <c r="P104" s="254"/>
      <c r="Q104" s="254"/>
      <c r="R104" s="254"/>
      <c r="S104" s="98"/>
    </row>
    <row r="105" spans="1:19" ht="36" customHeight="1">
      <c r="A105" s="204">
        <v>2180</v>
      </c>
      <c r="B105" s="209" t="s">
        <v>418</v>
      </c>
      <c r="C105" s="198">
        <v>8</v>
      </c>
      <c r="D105" s="198">
        <v>0</v>
      </c>
      <c r="E105" s="484" t="s">
        <v>642</v>
      </c>
      <c r="F105" s="484" t="s">
        <v>643</v>
      </c>
      <c r="G105" s="484"/>
      <c r="H105" s="265"/>
      <c r="I105" s="265"/>
      <c r="J105" s="658"/>
      <c r="K105" s="678"/>
      <c r="L105" s="202"/>
      <c r="M105" s="253"/>
      <c r="N105" s="253"/>
      <c r="O105" s="254"/>
      <c r="P105" s="254"/>
      <c r="Q105" s="254"/>
      <c r="R105" s="254"/>
      <c r="S105" s="98"/>
    </row>
    <row r="106" spans="1:19" ht="18">
      <c r="A106" s="204"/>
      <c r="B106" s="209"/>
      <c r="C106" s="198"/>
      <c r="D106" s="198"/>
      <c r="E106" s="484" t="s">
        <v>286</v>
      </c>
      <c r="F106" s="484"/>
      <c r="G106" s="484"/>
      <c r="H106" s="265"/>
      <c r="I106" s="265"/>
      <c r="J106" s="658"/>
      <c r="K106" s="678"/>
      <c r="L106" s="202"/>
      <c r="M106" s="253"/>
      <c r="N106" s="253"/>
      <c r="O106" s="254"/>
      <c r="P106" s="254"/>
      <c r="Q106" s="254"/>
      <c r="R106" s="254"/>
      <c r="S106" s="98"/>
    </row>
    <row r="107" spans="1:19" ht="29.25" customHeight="1">
      <c r="A107" s="204">
        <v>2181</v>
      </c>
      <c r="B107" s="209" t="s">
        <v>418</v>
      </c>
      <c r="C107" s="198">
        <v>8</v>
      </c>
      <c r="D107" s="198">
        <v>1</v>
      </c>
      <c r="E107" s="484" t="s">
        <v>642</v>
      </c>
      <c r="F107" s="469" t="s">
        <v>644</v>
      </c>
      <c r="G107" s="469"/>
      <c r="H107" s="265"/>
      <c r="I107" s="265"/>
      <c r="J107" s="658"/>
      <c r="K107" s="678"/>
      <c r="L107" s="202"/>
      <c r="M107" s="253"/>
      <c r="N107" s="253"/>
      <c r="O107" s="254"/>
      <c r="P107" s="254"/>
      <c r="Q107" s="254"/>
      <c r="R107" s="254"/>
      <c r="S107" s="98"/>
    </row>
    <row r="108" spans="1:19" ht="13.5" customHeight="1">
      <c r="A108" s="204"/>
      <c r="B108" s="209"/>
      <c r="C108" s="198"/>
      <c r="D108" s="198"/>
      <c r="E108" s="484" t="s">
        <v>286</v>
      </c>
      <c r="F108" s="469"/>
      <c r="G108" s="469"/>
      <c r="H108" s="265"/>
      <c r="I108" s="265"/>
      <c r="J108" s="658"/>
      <c r="K108" s="678"/>
      <c r="L108" s="202"/>
      <c r="M108" s="253"/>
      <c r="N108" s="253"/>
      <c r="O108" s="254"/>
      <c r="P108" s="254"/>
      <c r="Q108" s="254"/>
      <c r="R108" s="254"/>
      <c r="S108" s="98"/>
    </row>
    <row r="109" spans="1:19" ht="18.75" customHeight="1">
      <c r="A109" s="204">
        <v>2182</v>
      </c>
      <c r="B109" s="209" t="s">
        <v>418</v>
      </c>
      <c r="C109" s="198">
        <v>8</v>
      </c>
      <c r="D109" s="198">
        <v>1</v>
      </c>
      <c r="E109" s="484" t="s">
        <v>297</v>
      </c>
      <c r="F109" s="469"/>
      <c r="G109" s="469"/>
      <c r="H109" s="265"/>
      <c r="I109" s="265"/>
      <c r="J109" s="658"/>
      <c r="K109" s="678"/>
      <c r="L109" s="202"/>
      <c r="M109" s="253"/>
      <c r="N109" s="253"/>
      <c r="O109" s="254"/>
      <c r="P109" s="254"/>
      <c r="Q109" s="254"/>
      <c r="R109" s="254"/>
      <c r="S109" s="98"/>
    </row>
    <row r="110" spans="1:19" ht="18">
      <c r="A110" s="204">
        <v>2183</v>
      </c>
      <c r="B110" s="209" t="s">
        <v>418</v>
      </c>
      <c r="C110" s="198">
        <v>8</v>
      </c>
      <c r="D110" s="198">
        <v>1</v>
      </c>
      <c r="E110" s="484" t="s">
        <v>298</v>
      </c>
      <c r="F110" s="469"/>
      <c r="G110" s="469"/>
      <c r="H110" s="265"/>
      <c r="I110" s="265"/>
      <c r="J110" s="658"/>
      <c r="K110" s="678"/>
      <c r="L110" s="202"/>
      <c r="M110" s="253"/>
      <c r="N110" s="253"/>
      <c r="O110" s="254"/>
      <c r="P110" s="254"/>
      <c r="Q110" s="254"/>
      <c r="R110" s="254"/>
      <c r="S110" s="98"/>
    </row>
    <row r="111" spans="1:19" ht="31.5" hidden="1">
      <c r="A111" s="204">
        <v>2184</v>
      </c>
      <c r="B111" s="209" t="s">
        <v>418</v>
      </c>
      <c r="C111" s="198">
        <v>8</v>
      </c>
      <c r="D111" s="198">
        <v>1</v>
      </c>
      <c r="E111" s="484" t="s">
        <v>303</v>
      </c>
      <c r="F111" s="469"/>
      <c r="G111" s="469"/>
      <c r="H111" s="265"/>
      <c r="I111" s="265"/>
      <c r="J111" s="658"/>
      <c r="K111" s="678"/>
      <c r="L111" s="202"/>
      <c r="M111" s="253"/>
      <c r="N111" s="253"/>
      <c r="O111" s="254"/>
      <c r="P111" s="254"/>
      <c r="Q111" s="254"/>
      <c r="R111" s="254"/>
      <c r="S111" s="98"/>
    </row>
    <row r="112" spans="1:19" ht="47.25">
      <c r="A112" s="204"/>
      <c r="B112" s="209"/>
      <c r="C112" s="198"/>
      <c r="D112" s="198"/>
      <c r="E112" s="484" t="s">
        <v>362</v>
      </c>
      <c r="F112" s="485"/>
      <c r="G112" s="485"/>
      <c r="H112" s="265"/>
      <c r="I112" s="265"/>
      <c r="J112" s="658"/>
      <c r="K112" s="678"/>
      <c r="L112" s="202"/>
      <c r="M112" s="253"/>
      <c r="N112" s="253"/>
      <c r="O112" s="254"/>
      <c r="P112" s="254"/>
      <c r="Q112" s="254"/>
      <c r="R112" s="254"/>
      <c r="S112" s="98"/>
    </row>
    <row r="113" spans="1:18" s="105" customFormat="1" ht="16.5" customHeight="1">
      <c r="A113" s="204"/>
      <c r="B113" s="209"/>
      <c r="C113" s="198"/>
      <c r="D113" s="198"/>
      <c r="E113" s="484" t="s">
        <v>363</v>
      </c>
      <c r="F113" s="485"/>
      <c r="G113" s="485"/>
      <c r="H113" s="265"/>
      <c r="I113" s="265"/>
      <c r="J113" s="658"/>
      <c r="K113" s="677"/>
      <c r="L113" s="285"/>
      <c r="M113" s="251"/>
      <c r="N113" s="251"/>
      <c r="O113" s="252"/>
      <c r="P113" s="252"/>
      <c r="Q113" s="252"/>
      <c r="R113" s="252"/>
    </row>
    <row r="114" spans="1:19" ht="20.25" customHeight="1">
      <c r="A114" s="204"/>
      <c r="B114" s="209"/>
      <c r="C114" s="198"/>
      <c r="D114" s="198"/>
      <c r="E114" s="484" t="s">
        <v>363</v>
      </c>
      <c r="F114" s="485"/>
      <c r="G114" s="485"/>
      <c r="H114" s="265"/>
      <c r="I114" s="265"/>
      <c r="J114" s="658"/>
      <c r="K114" s="678"/>
      <c r="L114" s="202"/>
      <c r="M114" s="253"/>
      <c r="N114" s="253"/>
      <c r="O114" s="254"/>
      <c r="P114" s="254"/>
      <c r="Q114" s="254"/>
      <c r="R114" s="254"/>
      <c r="S114" s="98"/>
    </row>
    <row r="115" spans="1:19" ht="31.5" customHeight="1">
      <c r="A115" s="213">
        <v>2200</v>
      </c>
      <c r="B115" s="209" t="s">
        <v>419</v>
      </c>
      <c r="C115" s="198">
        <v>0</v>
      </c>
      <c r="D115" s="198">
        <v>0</v>
      </c>
      <c r="E115" s="477" t="s">
        <v>910</v>
      </c>
      <c r="F115" s="475" t="s">
        <v>645</v>
      </c>
      <c r="G115" s="475"/>
      <c r="H115" s="562"/>
      <c r="I115" s="562"/>
      <c r="J115" s="657"/>
      <c r="K115" s="678"/>
      <c r="L115" s="202"/>
      <c r="M115" s="253"/>
      <c r="N115" s="253"/>
      <c r="O115" s="254"/>
      <c r="P115" s="254"/>
      <c r="Q115" s="254"/>
      <c r="R115" s="254"/>
      <c r="S115" s="98"/>
    </row>
    <row r="116" spans="1:18" s="107" customFormat="1" ht="18.75" customHeight="1">
      <c r="A116" s="204"/>
      <c r="B116" s="209"/>
      <c r="C116" s="198"/>
      <c r="D116" s="198"/>
      <c r="E116" s="484" t="s">
        <v>285</v>
      </c>
      <c r="F116" s="485"/>
      <c r="G116" s="485"/>
      <c r="H116" s="265"/>
      <c r="I116" s="265"/>
      <c r="J116" s="658"/>
      <c r="K116" s="678"/>
      <c r="L116" s="202"/>
      <c r="M116" s="253"/>
      <c r="N116" s="253"/>
      <c r="O116" s="255"/>
      <c r="P116" s="255"/>
      <c r="Q116" s="255"/>
      <c r="R116" s="255"/>
    </row>
    <row r="117" spans="1:19" ht="18.75" customHeight="1">
      <c r="A117" s="204">
        <v>2210</v>
      </c>
      <c r="B117" s="209" t="s">
        <v>419</v>
      </c>
      <c r="C117" s="198">
        <v>1</v>
      </c>
      <c r="D117" s="198">
        <v>0</v>
      </c>
      <c r="E117" s="484" t="s">
        <v>646</v>
      </c>
      <c r="F117" s="469" t="s">
        <v>647</v>
      </c>
      <c r="G117" s="469"/>
      <c r="H117" s="265"/>
      <c r="I117" s="265"/>
      <c r="J117" s="658"/>
      <c r="K117" s="678"/>
      <c r="L117" s="202"/>
      <c r="M117" s="253"/>
      <c r="N117" s="253"/>
      <c r="O117" s="254"/>
      <c r="P117" s="254"/>
      <c r="Q117" s="254"/>
      <c r="R117" s="254"/>
      <c r="S117" s="98"/>
    </row>
    <row r="118" spans="1:19" ht="33.75" customHeight="1">
      <c r="A118" s="204"/>
      <c r="B118" s="209"/>
      <c r="C118" s="198"/>
      <c r="D118" s="198"/>
      <c r="E118" s="484" t="s">
        <v>286</v>
      </c>
      <c r="F118" s="484"/>
      <c r="G118" s="484"/>
      <c r="H118" s="265"/>
      <c r="I118" s="265"/>
      <c r="J118" s="658"/>
      <c r="K118" s="678"/>
      <c r="L118" s="202"/>
      <c r="M118" s="253"/>
      <c r="N118" s="253"/>
      <c r="O118" s="254"/>
      <c r="P118" s="254"/>
      <c r="Q118" s="254"/>
      <c r="R118" s="254"/>
      <c r="S118" s="98"/>
    </row>
    <row r="119" spans="1:19" ht="16.5" customHeight="1">
      <c r="A119" s="204">
        <v>2211</v>
      </c>
      <c r="B119" s="209" t="s">
        <v>419</v>
      </c>
      <c r="C119" s="198">
        <v>1</v>
      </c>
      <c r="D119" s="198">
        <v>1</v>
      </c>
      <c r="E119" s="484" t="s">
        <v>648</v>
      </c>
      <c r="F119" s="469" t="s">
        <v>649</v>
      </c>
      <c r="G119" s="469"/>
      <c r="H119" s="265"/>
      <c r="I119" s="265"/>
      <c r="J119" s="658"/>
      <c r="K119" s="678"/>
      <c r="L119" s="202"/>
      <c r="M119" s="253"/>
      <c r="N119" s="253"/>
      <c r="O119" s="254"/>
      <c r="P119" s="254"/>
      <c r="Q119" s="254"/>
      <c r="R119" s="254"/>
      <c r="S119" s="98"/>
    </row>
    <row r="120" spans="1:19" ht="47.25" hidden="1">
      <c r="A120" s="204"/>
      <c r="B120" s="209"/>
      <c r="C120" s="198"/>
      <c r="D120" s="198"/>
      <c r="E120" s="484" t="s">
        <v>362</v>
      </c>
      <c r="F120" s="485"/>
      <c r="G120" s="485"/>
      <c r="H120" s="265"/>
      <c r="I120" s="265"/>
      <c r="J120" s="658"/>
      <c r="K120" s="678"/>
      <c r="L120" s="202"/>
      <c r="M120" s="253"/>
      <c r="N120" s="253"/>
      <c r="O120" s="254"/>
      <c r="P120" s="254"/>
      <c r="Q120" s="254"/>
      <c r="R120" s="254"/>
      <c r="S120" s="98"/>
    </row>
    <row r="121" spans="1:19" ht="28.5" customHeight="1">
      <c r="A121" s="204"/>
      <c r="B121" s="209"/>
      <c r="C121" s="198"/>
      <c r="D121" s="198"/>
      <c r="E121" s="484" t="s">
        <v>363</v>
      </c>
      <c r="F121" s="485"/>
      <c r="G121" s="485"/>
      <c r="H121" s="265"/>
      <c r="I121" s="265"/>
      <c r="J121" s="658"/>
      <c r="K121" s="678"/>
      <c r="L121" s="202"/>
      <c r="M121" s="253"/>
      <c r="N121" s="253"/>
      <c r="O121" s="254"/>
      <c r="P121" s="254"/>
      <c r="Q121" s="254"/>
      <c r="R121" s="254"/>
      <c r="S121" s="98"/>
    </row>
    <row r="122" spans="1:18" s="107" customFormat="1" ht="19.5" customHeight="1">
      <c r="A122" s="204"/>
      <c r="B122" s="209"/>
      <c r="C122" s="198"/>
      <c r="D122" s="198"/>
      <c r="E122" s="484" t="s">
        <v>363</v>
      </c>
      <c r="F122" s="485"/>
      <c r="G122" s="485"/>
      <c r="H122" s="265"/>
      <c r="I122" s="265"/>
      <c r="J122" s="658"/>
      <c r="K122" s="678"/>
      <c r="L122" s="202"/>
      <c r="M122" s="253"/>
      <c r="N122" s="253"/>
      <c r="O122" s="255"/>
      <c r="P122" s="255"/>
      <c r="Q122" s="255"/>
      <c r="R122" s="255"/>
    </row>
    <row r="123" spans="1:19" ht="20.25" customHeight="1">
      <c r="A123" s="204">
        <v>2220</v>
      </c>
      <c r="B123" s="209" t="s">
        <v>419</v>
      </c>
      <c r="C123" s="198">
        <v>2</v>
      </c>
      <c r="D123" s="198">
        <v>0</v>
      </c>
      <c r="E123" s="484" t="s">
        <v>650</v>
      </c>
      <c r="F123" s="469" t="s">
        <v>651</v>
      </c>
      <c r="G123" s="469"/>
      <c r="H123" s="265"/>
      <c r="I123" s="265"/>
      <c r="J123" s="658"/>
      <c r="K123" s="678"/>
      <c r="L123" s="202"/>
      <c r="M123" s="253"/>
      <c r="N123" s="253"/>
      <c r="O123" s="254"/>
      <c r="P123" s="254"/>
      <c r="Q123" s="254"/>
      <c r="R123" s="254"/>
      <c r="S123" s="98"/>
    </row>
    <row r="124" spans="1:19" ht="25.5" customHeight="1">
      <c r="A124" s="204"/>
      <c r="B124" s="209"/>
      <c r="C124" s="198"/>
      <c r="D124" s="198"/>
      <c r="E124" s="484" t="s">
        <v>286</v>
      </c>
      <c r="F124" s="484"/>
      <c r="G124" s="484"/>
      <c r="H124" s="265"/>
      <c r="I124" s="265"/>
      <c r="J124" s="658"/>
      <c r="K124" s="678"/>
      <c r="L124" s="202"/>
      <c r="M124" s="253"/>
      <c r="N124" s="253"/>
      <c r="O124" s="254"/>
      <c r="P124" s="254"/>
      <c r="Q124" s="254"/>
      <c r="R124" s="254"/>
      <c r="S124" s="98"/>
    </row>
    <row r="125" spans="1:19" ht="15.75" customHeight="1">
      <c r="A125" s="204">
        <v>2221</v>
      </c>
      <c r="B125" s="209" t="s">
        <v>419</v>
      </c>
      <c r="C125" s="198">
        <v>2</v>
      </c>
      <c r="D125" s="198">
        <v>1</v>
      </c>
      <c r="E125" s="484" t="s">
        <v>652</v>
      </c>
      <c r="F125" s="469" t="s">
        <v>653</v>
      </c>
      <c r="G125" s="469"/>
      <c r="H125" s="265"/>
      <c r="I125" s="265"/>
      <c r="J125" s="658"/>
      <c r="K125" s="678"/>
      <c r="L125" s="202"/>
      <c r="M125" s="253"/>
      <c r="N125" s="253"/>
      <c r="O125" s="254"/>
      <c r="P125" s="254"/>
      <c r="Q125" s="254"/>
      <c r="R125" s="254"/>
      <c r="S125" s="98"/>
    </row>
    <row r="126" spans="1:19" ht="47.25" hidden="1">
      <c r="A126" s="204"/>
      <c r="B126" s="209"/>
      <c r="C126" s="198"/>
      <c r="D126" s="198"/>
      <c r="E126" s="484" t="s">
        <v>362</v>
      </c>
      <c r="F126" s="485"/>
      <c r="G126" s="485"/>
      <c r="H126" s="265"/>
      <c r="I126" s="265"/>
      <c r="J126" s="658"/>
      <c r="K126" s="678"/>
      <c r="L126" s="202"/>
      <c r="M126" s="253"/>
      <c r="N126" s="253"/>
      <c r="O126" s="254"/>
      <c r="P126" s="254"/>
      <c r="Q126" s="254"/>
      <c r="R126" s="254"/>
      <c r="S126" s="98"/>
    </row>
    <row r="127" spans="1:19" ht="18" customHeight="1">
      <c r="A127" s="204"/>
      <c r="B127" s="209"/>
      <c r="C127" s="198"/>
      <c r="D127" s="198"/>
      <c r="E127" s="484" t="s">
        <v>363</v>
      </c>
      <c r="F127" s="485"/>
      <c r="G127" s="485"/>
      <c r="H127" s="265"/>
      <c r="I127" s="265"/>
      <c r="J127" s="658"/>
      <c r="K127" s="678"/>
      <c r="L127" s="202"/>
      <c r="M127" s="253"/>
      <c r="N127" s="253"/>
      <c r="O127" s="254"/>
      <c r="P127" s="254"/>
      <c r="Q127" s="254"/>
      <c r="R127" s="254"/>
      <c r="S127" s="98"/>
    </row>
    <row r="128" spans="1:18" s="107" customFormat="1" ht="19.5" customHeight="1">
      <c r="A128" s="204"/>
      <c r="B128" s="209"/>
      <c r="C128" s="198"/>
      <c r="D128" s="198"/>
      <c r="E128" s="484" t="s">
        <v>363</v>
      </c>
      <c r="F128" s="485"/>
      <c r="G128" s="485"/>
      <c r="H128" s="265"/>
      <c r="I128" s="265"/>
      <c r="J128" s="658"/>
      <c r="K128" s="678"/>
      <c r="L128" s="202"/>
      <c r="M128" s="253"/>
      <c r="N128" s="253"/>
      <c r="O128" s="255"/>
      <c r="P128" s="255"/>
      <c r="Q128" s="255"/>
      <c r="R128" s="255"/>
    </row>
    <row r="129" spans="1:19" ht="19.5" customHeight="1">
      <c r="A129" s="204">
        <v>2230</v>
      </c>
      <c r="B129" s="209" t="s">
        <v>419</v>
      </c>
      <c r="C129" s="198">
        <v>3</v>
      </c>
      <c r="D129" s="198">
        <v>0</v>
      </c>
      <c r="E129" s="484" t="s">
        <v>654</v>
      </c>
      <c r="F129" s="469" t="s">
        <v>655</v>
      </c>
      <c r="G129" s="469"/>
      <c r="H129" s="265"/>
      <c r="I129" s="265"/>
      <c r="J129" s="658"/>
      <c r="K129" s="678"/>
      <c r="L129" s="202"/>
      <c r="M129" s="253"/>
      <c r="N129" s="253"/>
      <c r="O129" s="254"/>
      <c r="P129" s="254"/>
      <c r="Q129" s="254"/>
      <c r="R129" s="254"/>
      <c r="S129" s="98"/>
    </row>
    <row r="130" spans="1:19" ht="19.5" customHeight="1">
      <c r="A130" s="204"/>
      <c r="B130" s="209"/>
      <c r="C130" s="198"/>
      <c r="D130" s="198"/>
      <c r="E130" s="484" t="s">
        <v>286</v>
      </c>
      <c r="F130" s="484"/>
      <c r="G130" s="484"/>
      <c r="H130" s="265"/>
      <c r="I130" s="265"/>
      <c r="J130" s="658"/>
      <c r="K130" s="678"/>
      <c r="L130" s="202"/>
      <c r="M130" s="253"/>
      <c r="N130" s="253"/>
      <c r="O130" s="254"/>
      <c r="P130" s="254"/>
      <c r="Q130" s="254"/>
      <c r="R130" s="254"/>
      <c r="S130" s="98"/>
    </row>
    <row r="131" spans="1:19" ht="24" customHeight="1">
      <c r="A131" s="204">
        <v>2231</v>
      </c>
      <c r="B131" s="209" t="s">
        <v>419</v>
      </c>
      <c r="C131" s="198">
        <v>3</v>
      </c>
      <c r="D131" s="198">
        <v>1</v>
      </c>
      <c r="E131" s="484" t="s">
        <v>656</v>
      </c>
      <c r="F131" s="469" t="s">
        <v>657</v>
      </c>
      <c r="G131" s="469"/>
      <c r="H131" s="265"/>
      <c r="I131" s="265"/>
      <c r="J131" s="658"/>
      <c r="K131" s="678"/>
      <c r="L131" s="202"/>
      <c r="M131" s="253"/>
      <c r="N131" s="253"/>
      <c r="O131" s="254"/>
      <c r="P131" s="254"/>
      <c r="Q131" s="254"/>
      <c r="R131" s="254"/>
      <c r="S131" s="98"/>
    </row>
    <row r="132" spans="1:19" ht="31.5" customHeight="1">
      <c r="A132" s="204"/>
      <c r="B132" s="209"/>
      <c r="C132" s="198"/>
      <c r="D132" s="198"/>
      <c r="E132" s="484" t="s">
        <v>362</v>
      </c>
      <c r="F132" s="485"/>
      <c r="G132" s="485"/>
      <c r="H132" s="265"/>
      <c r="I132" s="265"/>
      <c r="J132" s="658"/>
      <c r="K132" s="678"/>
      <c r="L132" s="202"/>
      <c r="M132" s="253"/>
      <c r="N132" s="253"/>
      <c r="O132" s="254"/>
      <c r="P132" s="254"/>
      <c r="Q132" s="254"/>
      <c r="R132" s="254"/>
      <c r="S132" s="98"/>
    </row>
    <row r="133" spans="1:19" ht="21" customHeight="1">
      <c r="A133" s="204"/>
      <c r="B133" s="209"/>
      <c r="C133" s="198"/>
      <c r="D133" s="198"/>
      <c r="E133" s="484" t="s">
        <v>363</v>
      </c>
      <c r="F133" s="485"/>
      <c r="G133" s="485"/>
      <c r="H133" s="265"/>
      <c r="I133" s="265"/>
      <c r="J133" s="658"/>
      <c r="K133" s="678"/>
      <c r="L133" s="202"/>
      <c r="M133" s="253"/>
      <c r="N133" s="253"/>
      <c r="O133" s="254"/>
      <c r="P133" s="254"/>
      <c r="Q133" s="254"/>
      <c r="R133" s="254"/>
      <c r="S133" s="98"/>
    </row>
    <row r="134" spans="1:18" s="107" customFormat="1" ht="20.25" customHeight="1">
      <c r="A134" s="204"/>
      <c r="B134" s="209"/>
      <c r="C134" s="198"/>
      <c r="D134" s="198"/>
      <c r="E134" s="484" t="s">
        <v>363</v>
      </c>
      <c r="F134" s="485"/>
      <c r="G134" s="485"/>
      <c r="H134" s="265"/>
      <c r="I134" s="265"/>
      <c r="J134" s="658"/>
      <c r="K134" s="678"/>
      <c r="L134" s="202"/>
      <c r="M134" s="253"/>
      <c r="N134" s="253"/>
      <c r="O134" s="255"/>
      <c r="P134" s="255"/>
      <c r="Q134" s="255"/>
      <c r="R134" s="255"/>
    </row>
    <row r="135" spans="1:19" ht="27.75" customHeight="1">
      <c r="A135" s="204">
        <v>2240</v>
      </c>
      <c r="B135" s="209" t="s">
        <v>419</v>
      </c>
      <c r="C135" s="198">
        <v>4</v>
      </c>
      <c r="D135" s="198">
        <v>0</v>
      </c>
      <c r="E135" s="484" t="s">
        <v>658</v>
      </c>
      <c r="F135" s="484" t="s">
        <v>659</v>
      </c>
      <c r="G135" s="484"/>
      <c r="H135" s="265"/>
      <c r="I135" s="265"/>
      <c r="J135" s="658"/>
      <c r="K135" s="678"/>
      <c r="L135" s="202"/>
      <c r="M135" s="253"/>
      <c r="N135" s="253"/>
      <c r="O135" s="254"/>
      <c r="P135" s="254"/>
      <c r="Q135" s="254"/>
      <c r="R135" s="254"/>
      <c r="S135" s="98"/>
    </row>
    <row r="136" spans="1:18" s="107" customFormat="1" ht="19.5" customHeight="1">
      <c r="A136" s="204"/>
      <c r="B136" s="209"/>
      <c r="C136" s="198"/>
      <c r="D136" s="198"/>
      <c r="E136" s="484" t="s">
        <v>286</v>
      </c>
      <c r="F136" s="484"/>
      <c r="G136" s="484"/>
      <c r="H136" s="265"/>
      <c r="I136" s="265"/>
      <c r="J136" s="658"/>
      <c r="K136" s="678"/>
      <c r="L136" s="202"/>
      <c r="M136" s="253"/>
      <c r="N136" s="253"/>
      <c r="O136" s="255"/>
      <c r="P136" s="255"/>
      <c r="Q136" s="255"/>
      <c r="R136" s="255"/>
    </row>
    <row r="137" spans="1:19" ht="20.25" customHeight="1">
      <c r="A137" s="204">
        <v>2241</v>
      </c>
      <c r="B137" s="209" t="s">
        <v>419</v>
      </c>
      <c r="C137" s="198">
        <v>4</v>
      </c>
      <c r="D137" s="198">
        <v>1</v>
      </c>
      <c r="E137" s="484" t="s">
        <v>658</v>
      </c>
      <c r="F137" s="469" t="s">
        <v>659</v>
      </c>
      <c r="G137" s="469"/>
      <c r="H137" s="265"/>
      <c r="I137" s="265"/>
      <c r="J137" s="658"/>
      <c r="K137" s="677"/>
      <c r="L137" s="285"/>
      <c r="M137" s="251"/>
      <c r="N137" s="251"/>
      <c r="O137" s="254"/>
      <c r="P137" s="254"/>
      <c r="Q137" s="254"/>
      <c r="R137" s="254"/>
      <c r="S137" s="98"/>
    </row>
    <row r="138" spans="1:18" s="107" customFormat="1" ht="16.5" customHeight="1">
      <c r="A138" s="204"/>
      <c r="B138" s="209"/>
      <c r="C138" s="198"/>
      <c r="D138" s="198"/>
      <c r="E138" s="484" t="s">
        <v>286</v>
      </c>
      <c r="F138" s="484"/>
      <c r="G138" s="484"/>
      <c r="H138" s="265"/>
      <c r="I138" s="265"/>
      <c r="J138" s="658"/>
      <c r="K138" s="678"/>
      <c r="L138" s="202"/>
      <c r="M138" s="253"/>
      <c r="N138" s="253"/>
      <c r="O138" s="255"/>
      <c r="P138" s="255"/>
      <c r="Q138" s="255"/>
      <c r="R138" s="255"/>
    </row>
    <row r="139" spans="1:19" ht="18.75" customHeight="1">
      <c r="A139" s="204">
        <v>2250</v>
      </c>
      <c r="B139" s="209" t="s">
        <v>419</v>
      </c>
      <c r="C139" s="198">
        <v>5</v>
      </c>
      <c r="D139" s="198">
        <v>0</v>
      </c>
      <c r="E139" s="484" t="s">
        <v>660</v>
      </c>
      <c r="F139" s="484" t="s">
        <v>661</v>
      </c>
      <c r="G139" s="484"/>
      <c r="H139" s="563"/>
      <c r="I139" s="563"/>
      <c r="J139" s="659"/>
      <c r="K139" s="677"/>
      <c r="L139" s="285"/>
      <c r="M139" s="251"/>
      <c r="N139" s="251"/>
      <c r="O139" s="254"/>
      <c r="P139" s="254"/>
      <c r="Q139" s="254"/>
      <c r="R139" s="254"/>
      <c r="S139" s="98"/>
    </row>
    <row r="140" spans="1:19" ht="15" customHeight="1">
      <c r="A140" s="204"/>
      <c r="B140" s="209"/>
      <c r="C140" s="198"/>
      <c r="D140" s="198"/>
      <c r="E140" s="484" t="s">
        <v>286</v>
      </c>
      <c r="F140" s="484"/>
      <c r="G140" s="484"/>
      <c r="H140" s="563"/>
      <c r="I140" s="563"/>
      <c r="J140" s="658"/>
      <c r="K140" s="678"/>
      <c r="L140" s="202"/>
      <c r="M140" s="253"/>
      <c r="N140" s="253"/>
      <c r="O140" s="254"/>
      <c r="P140" s="254"/>
      <c r="Q140" s="254"/>
      <c r="R140" s="254"/>
      <c r="S140" s="98"/>
    </row>
    <row r="141" spans="1:19" ht="21.75" customHeight="1">
      <c r="A141" s="204">
        <v>2251</v>
      </c>
      <c r="B141" s="209" t="s">
        <v>419</v>
      </c>
      <c r="C141" s="198">
        <v>5</v>
      </c>
      <c r="D141" s="198">
        <v>1</v>
      </c>
      <c r="E141" s="484" t="s">
        <v>660</v>
      </c>
      <c r="F141" s="469" t="s">
        <v>662</v>
      </c>
      <c r="G141" s="469"/>
      <c r="H141" s="563"/>
      <c r="I141" s="563"/>
      <c r="J141" s="659"/>
      <c r="K141" s="677"/>
      <c r="L141" s="285"/>
      <c r="M141" s="251"/>
      <c r="N141" s="251"/>
      <c r="O141" s="254"/>
      <c r="P141" s="254"/>
      <c r="Q141" s="254"/>
      <c r="R141" s="254"/>
      <c r="S141" s="98"/>
    </row>
    <row r="142" spans="1:19" ht="47.25">
      <c r="A142" s="204"/>
      <c r="B142" s="209"/>
      <c r="C142" s="198"/>
      <c r="D142" s="198"/>
      <c r="E142" s="484" t="s">
        <v>362</v>
      </c>
      <c r="F142" s="485"/>
      <c r="G142" s="485"/>
      <c r="H142" s="563"/>
      <c r="I142" s="563"/>
      <c r="J142" s="658"/>
      <c r="K142" s="677"/>
      <c r="L142" s="285"/>
      <c r="M142" s="251"/>
      <c r="N142" s="251"/>
      <c r="O142" s="254"/>
      <c r="P142" s="254"/>
      <c r="Q142" s="254"/>
      <c r="R142" s="254"/>
      <c r="S142" s="98"/>
    </row>
    <row r="143" spans="1:18" s="105" customFormat="1" ht="21.75" customHeight="1">
      <c r="A143" s="204"/>
      <c r="B143" s="209"/>
      <c r="C143" s="198"/>
      <c r="D143" s="198"/>
      <c r="E143" s="484" t="s">
        <v>988</v>
      </c>
      <c r="F143" s="485"/>
      <c r="G143" s="485">
        <v>4264</v>
      </c>
      <c r="H143" s="563"/>
      <c r="I143" s="563"/>
      <c r="J143" s="659"/>
      <c r="K143" s="679"/>
      <c r="L143" s="219"/>
      <c r="M143" s="257"/>
      <c r="N143" s="257"/>
      <c r="O143" s="252"/>
      <c r="P143" s="252"/>
      <c r="Q143" s="252"/>
      <c r="R143" s="252"/>
    </row>
    <row r="144" spans="1:19" ht="19.5" customHeight="1" hidden="1">
      <c r="A144" s="204"/>
      <c r="B144" s="209"/>
      <c r="C144" s="198"/>
      <c r="D144" s="198"/>
      <c r="E144" s="572"/>
      <c r="F144" s="485"/>
      <c r="G144" s="485"/>
      <c r="H144" s="265"/>
      <c r="I144" s="265"/>
      <c r="J144" s="659"/>
      <c r="K144" s="678"/>
      <c r="L144" s="202"/>
      <c r="M144" s="253"/>
      <c r="N144" s="253"/>
      <c r="O144" s="254"/>
      <c r="P144" s="254"/>
      <c r="Q144" s="254"/>
      <c r="R144" s="254"/>
      <c r="S144" s="98"/>
    </row>
    <row r="145" spans="1:19" ht="18" customHeight="1">
      <c r="A145" s="213">
        <v>2300</v>
      </c>
      <c r="B145" s="209" t="s">
        <v>420</v>
      </c>
      <c r="C145" s="198">
        <v>0</v>
      </c>
      <c r="D145" s="198">
        <v>0</v>
      </c>
      <c r="E145" s="477" t="s">
        <v>911</v>
      </c>
      <c r="F145" s="475" t="s">
        <v>663</v>
      </c>
      <c r="G145" s="475"/>
      <c r="H145" s="562"/>
      <c r="I145" s="562"/>
      <c r="J145" s="657"/>
      <c r="K145" s="678"/>
      <c r="L145" s="202"/>
      <c r="M145" s="253"/>
      <c r="N145" s="253"/>
      <c r="O145" s="254"/>
      <c r="P145" s="254"/>
      <c r="Q145" s="254"/>
      <c r="R145" s="254"/>
      <c r="S145" s="98"/>
    </row>
    <row r="146" spans="1:18" s="107" customFormat="1" ht="18" customHeight="1">
      <c r="A146" s="204"/>
      <c r="B146" s="209"/>
      <c r="C146" s="198"/>
      <c r="D146" s="198"/>
      <c r="E146" s="484" t="s">
        <v>285</v>
      </c>
      <c r="F146" s="485"/>
      <c r="G146" s="485"/>
      <c r="H146" s="265"/>
      <c r="I146" s="265"/>
      <c r="J146" s="658"/>
      <c r="K146" s="678"/>
      <c r="L146" s="202"/>
      <c r="M146" s="253"/>
      <c r="N146" s="253"/>
      <c r="O146" s="255"/>
      <c r="P146" s="255"/>
      <c r="Q146" s="255"/>
      <c r="R146" s="255"/>
    </row>
    <row r="147" spans="1:19" ht="18" customHeight="1">
      <c r="A147" s="204">
        <v>2310</v>
      </c>
      <c r="B147" s="209" t="s">
        <v>420</v>
      </c>
      <c r="C147" s="198">
        <v>1</v>
      </c>
      <c r="D147" s="198">
        <v>0</v>
      </c>
      <c r="E147" s="484" t="s">
        <v>205</v>
      </c>
      <c r="F147" s="484" t="s">
        <v>665</v>
      </c>
      <c r="G147" s="484"/>
      <c r="H147" s="265"/>
      <c r="I147" s="265"/>
      <c r="J147" s="658"/>
      <c r="K147" s="678"/>
      <c r="L147" s="202"/>
      <c r="M147" s="253"/>
      <c r="N147" s="253"/>
      <c r="O147" s="254"/>
      <c r="P147" s="254"/>
      <c r="Q147" s="254"/>
      <c r="R147" s="254"/>
      <c r="S147" s="98"/>
    </row>
    <row r="148" spans="1:19" ht="20.25" customHeight="1">
      <c r="A148" s="204"/>
      <c r="B148" s="209"/>
      <c r="C148" s="198"/>
      <c r="D148" s="198"/>
      <c r="E148" s="484" t="s">
        <v>286</v>
      </c>
      <c r="F148" s="484"/>
      <c r="G148" s="484"/>
      <c r="H148" s="265"/>
      <c r="I148" s="265"/>
      <c r="J148" s="658"/>
      <c r="K148" s="678"/>
      <c r="L148" s="202"/>
      <c r="M148" s="253"/>
      <c r="N148" s="253"/>
      <c r="O148" s="254"/>
      <c r="P148" s="254"/>
      <c r="Q148" s="254"/>
      <c r="R148" s="254"/>
      <c r="S148" s="98"/>
    </row>
    <row r="149" spans="1:19" ht="23.25" customHeight="1">
      <c r="A149" s="204">
        <v>2311</v>
      </c>
      <c r="B149" s="209" t="s">
        <v>420</v>
      </c>
      <c r="C149" s="198">
        <v>1</v>
      </c>
      <c r="D149" s="198">
        <v>1</v>
      </c>
      <c r="E149" s="484" t="s">
        <v>664</v>
      </c>
      <c r="F149" s="469" t="s">
        <v>666</v>
      </c>
      <c r="G149" s="469"/>
      <c r="H149" s="265"/>
      <c r="I149" s="265"/>
      <c r="J149" s="658"/>
      <c r="K149" s="678"/>
      <c r="L149" s="202"/>
      <c r="M149" s="253"/>
      <c r="N149" s="253"/>
      <c r="O149" s="254"/>
      <c r="P149" s="254"/>
      <c r="Q149" s="254"/>
      <c r="R149" s="254"/>
      <c r="S149" s="98"/>
    </row>
    <row r="150" spans="1:19" ht="47.25" hidden="1">
      <c r="A150" s="204"/>
      <c r="B150" s="209"/>
      <c r="C150" s="198"/>
      <c r="D150" s="198"/>
      <c r="E150" s="484" t="s">
        <v>362</v>
      </c>
      <c r="F150" s="485"/>
      <c r="G150" s="485"/>
      <c r="H150" s="265"/>
      <c r="I150" s="265"/>
      <c r="J150" s="658"/>
      <c r="K150" s="678"/>
      <c r="L150" s="202"/>
      <c r="M150" s="253"/>
      <c r="N150" s="253"/>
      <c r="O150" s="254"/>
      <c r="P150" s="254"/>
      <c r="Q150" s="254"/>
      <c r="R150" s="254"/>
      <c r="S150" s="98"/>
    </row>
    <row r="151" spans="1:19" ht="18">
      <c r="A151" s="204"/>
      <c r="B151" s="209"/>
      <c r="C151" s="198"/>
      <c r="D151" s="198"/>
      <c r="E151" s="484" t="s">
        <v>363</v>
      </c>
      <c r="F151" s="485"/>
      <c r="G151" s="485"/>
      <c r="H151" s="265"/>
      <c r="I151" s="265"/>
      <c r="J151" s="658"/>
      <c r="K151" s="678"/>
      <c r="L151" s="202"/>
      <c r="M151" s="253"/>
      <c r="N151" s="253"/>
      <c r="O151" s="254"/>
      <c r="P151" s="254"/>
      <c r="Q151" s="254"/>
      <c r="R151" s="254"/>
      <c r="S151" s="98"/>
    </row>
    <row r="152" spans="1:19" ht="15.75" customHeight="1">
      <c r="A152" s="204"/>
      <c r="B152" s="209"/>
      <c r="C152" s="198"/>
      <c r="D152" s="198"/>
      <c r="E152" s="484" t="s">
        <v>363</v>
      </c>
      <c r="F152" s="485"/>
      <c r="G152" s="485"/>
      <c r="H152" s="265"/>
      <c r="I152" s="265"/>
      <c r="J152" s="658"/>
      <c r="K152" s="678"/>
      <c r="L152" s="202"/>
      <c r="M152" s="253"/>
      <c r="N152" s="253"/>
      <c r="O152" s="254"/>
      <c r="P152" s="254"/>
      <c r="Q152" s="254"/>
      <c r="R152" s="254"/>
      <c r="S152" s="98"/>
    </row>
    <row r="153" spans="1:19" ht="16.5" customHeight="1">
      <c r="A153" s="204">
        <v>2312</v>
      </c>
      <c r="B153" s="209" t="s">
        <v>420</v>
      </c>
      <c r="C153" s="198">
        <v>1</v>
      </c>
      <c r="D153" s="198">
        <v>2</v>
      </c>
      <c r="E153" s="484" t="s">
        <v>206</v>
      </c>
      <c r="F153" s="469"/>
      <c r="G153" s="469"/>
      <c r="H153" s="265"/>
      <c r="I153" s="265"/>
      <c r="J153" s="658"/>
      <c r="K153" s="678"/>
      <c r="L153" s="202"/>
      <c r="M153" s="253"/>
      <c r="N153" s="253"/>
      <c r="O153" s="254"/>
      <c r="P153" s="254"/>
      <c r="Q153" s="254"/>
      <c r="R153" s="254"/>
      <c r="S153" s="98"/>
    </row>
    <row r="154" spans="1:19" ht="47.25" hidden="1">
      <c r="A154" s="204"/>
      <c r="B154" s="209"/>
      <c r="C154" s="198"/>
      <c r="D154" s="198"/>
      <c r="E154" s="484" t="s">
        <v>362</v>
      </c>
      <c r="F154" s="485"/>
      <c r="G154" s="485"/>
      <c r="H154" s="265"/>
      <c r="I154" s="265"/>
      <c r="J154" s="658"/>
      <c r="K154" s="678"/>
      <c r="L154" s="202"/>
      <c r="M154" s="253"/>
      <c r="N154" s="253"/>
      <c r="O154" s="254"/>
      <c r="P154" s="254"/>
      <c r="Q154" s="254"/>
      <c r="R154" s="254"/>
      <c r="S154" s="98"/>
    </row>
    <row r="155" spans="1:19" ht="23.25" customHeight="1">
      <c r="A155" s="204"/>
      <c r="B155" s="209"/>
      <c r="C155" s="198"/>
      <c r="D155" s="198"/>
      <c r="E155" s="484" t="s">
        <v>363</v>
      </c>
      <c r="F155" s="269"/>
      <c r="G155" s="269"/>
      <c r="H155" s="265"/>
      <c r="I155" s="265"/>
      <c r="J155" s="658"/>
      <c r="K155" s="678"/>
      <c r="L155" s="202"/>
      <c r="M155" s="253"/>
      <c r="N155" s="253"/>
      <c r="O155" s="254"/>
      <c r="P155" s="254"/>
      <c r="Q155" s="254"/>
      <c r="R155" s="254"/>
      <c r="S155" s="98"/>
    </row>
    <row r="156" spans="1:19" ht="21.75" customHeight="1">
      <c r="A156" s="204"/>
      <c r="B156" s="209"/>
      <c r="C156" s="198"/>
      <c r="D156" s="198"/>
      <c r="E156" s="484" t="s">
        <v>363</v>
      </c>
      <c r="F156" s="269"/>
      <c r="G156" s="269"/>
      <c r="H156" s="265"/>
      <c r="I156" s="265"/>
      <c r="J156" s="658"/>
      <c r="K156" s="678"/>
      <c r="L156" s="202"/>
      <c r="M156" s="253"/>
      <c r="N156" s="253"/>
      <c r="O156" s="254"/>
      <c r="P156" s="254"/>
      <c r="Q156" s="254"/>
      <c r="R156" s="254"/>
      <c r="S156" s="98"/>
    </row>
    <row r="157" spans="1:19" ht="16.5" customHeight="1">
      <c r="A157" s="204">
        <v>2313</v>
      </c>
      <c r="B157" s="209" t="s">
        <v>420</v>
      </c>
      <c r="C157" s="198">
        <v>1</v>
      </c>
      <c r="D157" s="198">
        <v>3</v>
      </c>
      <c r="E157" s="484" t="s">
        <v>207</v>
      </c>
      <c r="F157" s="277"/>
      <c r="G157" s="277"/>
      <c r="H157" s="265"/>
      <c r="I157" s="265"/>
      <c r="J157" s="658"/>
      <c r="K157" s="678"/>
      <c r="L157" s="202"/>
      <c r="M157" s="253"/>
      <c r="N157" s="253"/>
      <c r="O157" s="254"/>
      <c r="P157" s="254"/>
      <c r="Q157" s="254"/>
      <c r="R157" s="254"/>
      <c r="S157" s="98"/>
    </row>
    <row r="158" spans="1:19" ht="47.25" hidden="1">
      <c r="A158" s="204"/>
      <c r="B158" s="209"/>
      <c r="C158" s="198"/>
      <c r="D158" s="198"/>
      <c r="E158" s="484" t="s">
        <v>362</v>
      </c>
      <c r="F158" s="269"/>
      <c r="G158" s="269"/>
      <c r="H158" s="265"/>
      <c r="I158" s="265"/>
      <c r="J158" s="658"/>
      <c r="K158" s="678"/>
      <c r="L158" s="202"/>
      <c r="M158" s="253"/>
      <c r="N158" s="253"/>
      <c r="O158" s="254"/>
      <c r="P158" s="254"/>
      <c r="Q158" s="254"/>
      <c r="R158" s="254"/>
      <c r="S158" s="98"/>
    </row>
    <row r="159" spans="1:19" ht="18.75" customHeight="1">
      <c r="A159" s="204"/>
      <c r="B159" s="209"/>
      <c r="C159" s="198"/>
      <c r="D159" s="198"/>
      <c r="E159" s="484" t="s">
        <v>363</v>
      </c>
      <c r="F159" s="269"/>
      <c r="G159" s="269"/>
      <c r="H159" s="265"/>
      <c r="I159" s="265"/>
      <c r="J159" s="658"/>
      <c r="K159" s="678"/>
      <c r="L159" s="202"/>
      <c r="M159" s="253"/>
      <c r="N159" s="253"/>
      <c r="O159" s="254"/>
      <c r="P159" s="254"/>
      <c r="Q159" s="254"/>
      <c r="R159" s="254"/>
      <c r="S159" s="98"/>
    </row>
    <row r="160" spans="1:18" s="107" customFormat="1" ht="21.75" customHeight="1">
      <c r="A160" s="204"/>
      <c r="B160" s="209"/>
      <c r="C160" s="198"/>
      <c r="D160" s="198"/>
      <c r="E160" s="484" t="s">
        <v>363</v>
      </c>
      <c r="F160" s="269"/>
      <c r="G160" s="269"/>
      <c r="H160" s="265"/>
      <c r="I160" s="265"/>
      <c r="J160" s="658"/>
      <c r="K160" s="678"/>
      <c r="L160" s="202"/>
      <c r="M160" s="253"/>
      <c r="N160" s="253"/>
      <c r="O160" s="255"/>
      <c r="P160" s="255"/>
      <c r="Q160" s="255"/>
      <c r="R160" s="255"/>
    </row>
    <row r="161" spans="1:19" ht="21.75" customHeight="1">
      <c r="A161" s="204">
        <v>2320</v>
      </c>
      <c r="B161" s="209" t="s">
        <v>420</v>
      </c>
      <c r="C161" s="198">
        <v>2</v>
      </c>
      <c r="D161" s="198">
        <v>0</v>
      </c>
      <c r="E161" s="484" t="s">
        <v>208</v>
      </c>
      <c r="F161" s="371" t="s">
        <v>667</v>
      </c>
      <c r="G161" s="371"/>
      <c r="H161" s="265"/>
      <c r="I161" s="265"/>
      <c r="J161" s="658"/>
      <c r="K161" s="678"/>
      <c r="L161" s="202"/>
      <c r="M161" s="253"/>
      <c r="N161" s="253"/>
      <c r="O161" s="254"/>
      <c r="P161" s="254"/>
      <c r="Q161" s="254"/>
      <c r="R161" s="254"/>
      <c r="S161" s="98"/>
    </row>
    <row r="162" spans="1:19" ht="22.5" customHeight="1">
      <c r="A162" s="204"/>
      <c r="B162" s="209"/>
      <c r="C162" s="198"/>
      <c r="D162" s="198"/>
      <c r="E162" s="484" t="s">
        <v>286</v>
      </c>
      <c r="F162" s="371"/>
      <c r="G162" s="371"/>
      <c r="H162" s="265"/>
      <c r="I162" s="265"/>
      <c r="J162" s="658"/>
      <c r="K162" s="678"/>
      <c r="L162" s="202"/>
      <c r="M162" s="253"/>
      <c r="N162" s="253"/>
      <c r="O162" s="254"/>
      <c r="P162" s="254"/>
      <c r="Q162" s="254"/>
      <c r="R162" s="254"/>
      <c r="S162" s="98"/>
    </row>
    <row r="163" spans="1:19" ht="15" customHeight="1">
      <c r="A163" s="204">
        <v>2321</v>
      </c>
      <c r="B163" s="209" t="s">
        <v>420</v>
      </c>
      <c r="C163" s="198">
        <v>2</v>
      </c>
      <c r="D163" s="198">
        <v>1</v>
      </c>
      <c r="E163" s="484" t="s">
        <v>209</v>
      </c>
      <c r="F163" s="277" t="s">
        <v>668</v>
      </c>
      <c r="G163" s="277"/>
      <c r="H163" s="265"/>
      <c r="I163" s="265"/>
      <c r="J163" s="658"/>
      <c r="K163" s="678"/>
      <c r="L163" s="202"/>
      <c r="M163" s="253"/>
      <c r="N163" s="253"/>
      <c r="O163" s="254"/>
      <c r="P163" s="254"/>
      <c r="Q163" s="254"/>
      <c r="R163" s="254"/>
      <c r="S163" s="98"/>
    </row>
    <row r="164" spans="1:19" ht="47.25" hidden="1">
      <c r="A164" s="204"/>
      <c r="B164" s="209"/>
      <c r="C164" s="198"/>
      <c r="D164" s="198"/>
      <c r="E164" s="484" t="s">
        <v>362</v>
      </c>
      <c r="F164" s="269"/>
      <c r="G164" s="269"/>
      <c r="H164" s="265"/>
      <c r="I164" s="265"/>
      <c r="J164" s="658"/>
      <c r="K164" s="678"/>
      <c r="L164" s="202"/>
      <c r="M164" s="253"/>
      <c r="N164" s="253"/>
      <c r="O164" s="254"/>
      <c r="P164" s="254"/>
      <c r="Q164" s="254"/>
      <c r="R164" s="254"/>
      <c r="S164" s="98"/>
    </row>
    <row r="165" spans="1:19" ht="21" customHeight="1">
      <c r="A165" s="204"/>
      <c r="B165" s="209"/>
      <c r="C165" s="198"/>
      <c r="D165" s="198"/>
      <c r="E165" s="484" t="s">
        <v>363</v>
      </c>
      <c r="F165" s="269"/>
      <c r="G165" s="269"/>
      <c r="H165" s="265"/>
      <c r="I165" s="265"/>
      <c r="J165" s="658"/>
      <c r="K165" s="678"/>
      <c r="L165" s="202"/>
      <c r="M165" s="253"/>
      <c r="N165" s="253"/>
      <c r="O165" s="254"/>
      <c r="P165" s="254"/>
      <c r="Q165" s="254"/>
      <c r="R165" s="254"/>
      <c r="S165" s="98"/>
    </row>
    <row r="166" spans="1:18" s="107" customFormat="1" ht="19.5" customHeight="1">
      <c r="A166" s="204"/>
      <c r="B166" s="209"/>
      <c r="C166" s="198"/>
      <c r="D166" s="198"/>
      <c r="E166" s="484" t="s">
        <v>363</v>
      </c>
      <c r="F166" s="269"/>
      <c r="G166" s="269"/>
      <c r="H166" s="265"/>
      <c r="I166" s="265"/>
      <c r="J166" s="658"/>
      <c r="K166" s="678"/>
      <c r="L166" s="202"/>
      <c r="M166" s="253"/>
      <c r="N166" s="253"/>
      <c r="O166" s="255"/>
      <c r="P166" s="255"/>
      <c r="Q166" s="255"/>
      <c r="R166" s="255"/>
    </row>
    <row r="167" spans="1:19" ht="31.5" customHeight="1">
      <c r="A167" s="204">
        <v>2330</v>
      </c>
      <c r="B167" s="209" t="s">
        <v>420</v>
      </c>
      <c r="C167" s="198">
        <v>3</v>
      </c>
      <c r="D167" s="198">
        <v>0</v>
      </c>
      <c r="E167" s="484" t="s">
        <v>210</v>
      </c>
      <c r="F167" s="371" t="s">
        <v>669</v>
      </c>
      <c r="G167" s="371"/>
      <c r="H167" s="265"/>
      <c r="I167" s="265"/>
      <c r="J167" s="658"/>
      <c r="K167" s="678"/>
      <c r="L167" s="202"/>
      <c r="M167" s="253"/>
      <c r="N167" s="253"/>
      <c r="O167" s="254"/>
      <c r="P167" s="254"/>
      <c r="Q167" s="254"/>
      <c r="R167" s="254"/>
      <c r="S167" s="98"/>
    </row>
    <row r="168" spans="1:19" ht="23.25" customHeight="1">
      <c r="A168" s="204"/>
      <c r="B168" s="209"/>
      <c r="C168" s="198"/>
      <c r="D168" s="198"/>
      <c r="E168" s="484" t="s">
        <v>286</v>
      </c>
      <c r="F168" s="371"/>
      <c r="G168" s="371"/>
      <c r="H168" s="265"/>
      <c r="I168" s="265"/>
      <c r="J168" s="658"/>
      <c r="K168" s="678"/>
      <c r="L168" s="202"/>
      <c r="M168" s="253"/>
      <c r="N168" s="253"/>
      <c r="O168" s="254"/>
      <c r="P168" s="254"/>
      <c r="Q168" s="254"/>
      <c r="R168" s="254"/>
      <c r="S168" s="98"/>
    </row>
    <row r="169" spans="1:19" ht="15.75" customHeight="1">
      <c r="A169" s="204">
        <v>2331</v>
      </c>
      <c r="B169" s="209" t="s">
        <v>420</v>
      </c>
      <c r="C169" s="198">
        <v>3</v>
      </c>
      <c r="D169" s="198">
        <v>1</v>
      </c>
      <c r="E169" s="484" t="s">
        <v>670</v>
      </c>
      <c r="F169" s="277" t="s">
        <v>671</v>
      </c>
      <c r="G169" s="277"/>
      <c r="H169" s="265"/>
      <c r="I169" s="265"/>
      <c r="J169" s="658"/>
      <c r="K169" s="678"/>
      <c r="L169" s="202"/>
      <c r="M169" s="253"/>
      <c r="N169" s="253"/>
      <c r="O169" s="254"/>
      <c r="P169" s="254"/>
      <c r="Q169" s="254"/>
      <c r="R169" s="254"/>
      <c r="S169" s="98"/>
    </row>
    <row r="170" spans="1:19" ht="47.25" hidden="1">
      <c r="A170" s="204"/>
      <c r="B170" s="209"/>
      <c r="C170" s="198"/>
      <c r="D170" s="198"/>
      <c r="E170" s="484" t="s">
        <v>362</v>
      </c>
      <c r="F170" s="269"/>
      <c r="G170" s="269"/>
      <c r="H170" s="265"/>
      <c r="I170" s="265"/>
      <c r="J170" s="658"/>
      <c r="K170" s="678"/>
      <c r="L170" s="202"/>
      <c r="M170" s="253"/>
      <c r="N170" s="253"/>
      <c r="O170" s="254"/>
      <c r="P170" s="254"/>
      <c r="Q170" s="254"/>
      <c r="R170" s="254"/>
      <c r="S170" s="98"/>
    </row>
    <row r="171" spans="1:19" ht="18">
      <c r="A171" s="204"/>
      <c r="B171" s="209"/>
      <c r="C171" s="198"/>
      <c r="D171" s="198"/>
      <c r="E171" s="484" t="s">
        <v>363</v>
      </c>
      <c r="F171" s="269"/>
      <c r="G171" s="269"/>
      <c r="H171" s="265"/>
      <c r="I171" s="265"/>
      <c r="J171" s="658"/>
      <c r="K171" s="678"/>
      <c r="L171" s="202"/>
      <c r="M171" s="253"/>
      <c r="N171" s="253"/>
      <c r="O171" s="254"/>
      <c r="P171" s="254"/>
      <c r="Q171" s="254"/>
      <c r="R171" s="254"/>
      <c r="S171" s="98"/>
    </row>
    <row r="172" spans="1:19" ht="15" customHeight="1">
      <c r="A172" s="204"/>
      <c r="B172" s="209"/>
      <c r="C172" s="198"/>
      <c r="D172" s="198"/>
      <c r="E172" s="484" t="s">
        <v>363</v>
      </c>
      <c r="F172" s="269"/>
      <c r="G172" s="269"/>
      <c r="H172" s="265"/>
      <c r="I172" s="265"/>
      <c r="J172" s="658"/>
      <c r="K172" s="678"/>
      <c r="L172" s="202"/>
      <c r="M172" s="253"/>
      <c r="N172" s="253"/>
      <c r="O172" s="254"/>
      <c r="P172" s="254"/>
      <c r="Q172" s="254"/>
      <c r="R172" s="254"/>
      <c r="S172" s="98"/>
    </row>
    <row r="173" spans="1:19" ht="18">
      <c r="A173" s="204">
        <v>2332</v>
      </c>
      <c r="B173" s="209" t="s">
        <v>420</v>
      </c>
      <c r="C173" s="198">
        <v>3</v>
      </c>
      <c r="D173" s="198">
        <v>2</v>
      </c>
      <c r="E173" s="484" t="s">
        <v>211</v>
      </c>
      <c r="F173" s="277"/>
      <c r="G173" s="277"/>
      <c r="H173" s="265"/>
      <c r="I173" s="265"/>
      <c r="J173" s="658"/>
      <c r="K173" s="678"/>
      <c r="L173" s="202"/>
      <c r="M173" s="253"/>
      <c r="N173" s="253"/>
      <c r="O173" s="254"/>
      <c r="P173" s="254"/>
      <c r="Q173" s="254"/>
      <c r="R173" s="254"/>
      <c r="S173" s="98"/>
    </row>
    <row r="174" spans="1:19" ht="47.25" hidden="1">
      <c r="A174" s="204"/>
      <c r="B174" s="209"/>
      <c r="C174" s="198"/>
      <c r="D174" s="198"/>
      <c r="E174" s="484" t="s">
        <v>362</v>
      </c>
      <c r="F174" s="269"/>
      <c r="G174" s="269"/>
      <c r="H174" s="265"/>
      <c r="I174" s="265"/>
      <c r="J174" s="658"/>
      <c r="K174" s="678"/>
      <c r="L174" s="202"/>
      <c r="M174" s="253"/>
      <c r="N174" s="253"/>
      <c r="O174" s="254"/>
      <c r="P174" s="254"/>
      <c r="Q174" s="254"/>
      <c r="R174" s="254"/>
      <c r="S174" s="98"/>
    </row>
    <row r="175" spans="1:19" ht="18">
      <c r="A175" s="204"/>
      <c r="B175" s="209"/>
      <c r="C175" s="198"/>
      <c r="D175" s="198"/>
      <c r="E175" s="484" t="s">
        <v>363</v>
      </c>
      <c r="F175" s="269"/>
      <c r="G175" s="269"/>
      <c r="H175" s="265"/>
      <c r="I175" s="265"/>
      <c r="J175" s="658"/>
      <c r="K175" s="678"/>
      <c r="L175" s="202"/>
      <c r="M175" s="253"/>
      <c r="N175" s="253"/>
      <c r="O175" s="254"/>
      <c r="P175" s="254"/>
      <c r="Q175" s="254"/>
      <c r="R175" s="254"/>
      <c r="S175" s="98"/>
    </row>
    <row r="176" spans="1:18" s="107" customFormat="1" ht="20.25" customHeight="1">
      <c r="A176" s="204"/>
      <c r="B176" s="209"/>
      <c r="C176" s="198"/>
      <c r="D176" s="198"/>
      <c r="E176" s="484" t="s">
        <v>363</v>
      </c>
      <c r="F176" s="269"/>
      <c r="G176" s="269"/>
      <c r="H176" s="265"/>
      <c r="I176" s="265"/>
      <c r="J176" s="658"/>
      <c r="K176" s="678"/>
      <c r="L176" s="202"/>
      <c r="M176" s="253"/>
      <c r="N176" s="253"/>
      <c r="O176" s="255"/>
      <c r="P176" s="255"/>
      <c r="Q176" s="255"/>
      <c r="R176" s="255"/>
    </row>
    <row r="177" spans="1:19" ht="18">
      <c r="A177" s="204">
        <v>2340</v>
      </c>
      <c r="B177" s="209" t="s">
        <v>420</v>
      </c>
      <c r="C177" s="198">
        <v>4</v>
      </c>
      <c r="D177" s="198">
        <v>0</v>
      </c>
      <c r="E177" s="484" t="s">
        <v>212</v>
      </c>
      <c r="F177" s="277"/>
      <c r="G177" s="277"/>
      <c r="H177" s="265"/>
      <c r="I177" s="265"/>
      <c r="J177" s="658"/>
      <c r="K177" s="678"/>
      <c r="L177" s="202"/>
      <c r="M177" s="253"/>
      <c r="N177" s="253"/>
      <c r="O177" s="254"/>
      <c r="P177" s="254"/>
      <c r="Q177" s="254"/>
      <c r="R177" s="254"/>
      <c r="S177" s="98"/>
    </row>
    <row r="178" spans="1:19" ht="20.25" customHeight="1">
      <c r="A178" s="204"/>
      <c r="B178" s="209"/>
      <c r="C178" s="198"/>
      <c r="D178" s="198"/>
      <c r="E178" s="484" t="s">
        <v>286</v>
      </c>
      <c r="F178" s="371"/>
      <c r="G178" s="371"/>
      <c r="H178" s="265"/>
      <c r="I178" s="265"/>
      <c r="J178" s="658"/>
      <c r="K178" s="678"/>
      <c r="L178" s="202"/>
      <c r="M178" s="253"/>
      <c r="N178" s="253"/>
      <c r="O178" s="254"/>
      <c r="P178" s="254"/>
      <c r="Q178" s="254"/>
      <c r="R178" s="254"/>
      <c r="S178" s="98"/>
    </row>
    <row r="179" spans="1:19" ht="15.75" customHeight="1">
      <c r="A179" s="204">
        <v>2341</v>
      </c>
      <c r="B179" s="209" t="s">
        <v>420</v>
      </c>
      <c r="C179" s="198">
        <v>4</v>
      </c>
      <c r="D179" s="198">
        <v>1</v>
      </c>
      <c r="E179" s="484" t="s">
        <v>212</v>
      </c>
      <c r="F179" s="277"/>
      <c r="G179" s="277"/>
      <c r="H179" s="265"/>
      <c r="I179" s="265"/>
      <c r="J179" s="658"/>
      <c r="K179" s="678"/>
      <c r="L179" s="202"/>
      <c r="M179" s="253"/>
      <c r="N179" s="253"/>
      <c r="O179" s="254"/>
      <c r="P179" s="254"/>
      <c r="Q179" s="254"/>
      <c r="R179" s="254"/>
      <c r="S179" s="98"/>
    </row>
    <row r="180" spans="1:19" ht="47.25" hidden="1">
      <c r="A180" s="204"/>
      <c r="B180" s="209"/>
      <c r="C180" s="198"/>
      <c r="D180" s="198"/>
      <c r="E180" s="484" t="s">
        <v>362</v>
      </c>
      <c r="F180" s="269"/>
      <c r="G180" s="269"/>
      <c r="H180" s="265"/>
      <c r="I180" s="265"/>
      <c r="J180" s="658"/>
      <c r="K180" s="678"/>
      <c r="L180" s="202"/>
      <c r="M180" s="253"/>
      <c r="N180" s="253"/>
      <c r="O180" s="254"/>
      <c r="P180" s="254"/>
      <c r="Q180" s="254"/>
      <c r="R180" s="254"/>
      <c r="S180" s="98"/>
    </row>
    <row r="181" spans="1:19" ht="25.5" customHeight="1">
      <c r="A181" s="204"/>
      <c r="B181" s="209"/>
      <c r="C181" s="198"/>
      <c r="D181" s="198"/>
      <c r="E181" s="484" t="s">
        <v>363</v>
      </c>
      <c r="F181" s="269"/>
      <c r="G181" s="269"/>
      <c r="H181" s="265"/>
      <c r="I181" s="265"/>
      <c r="J181" s="658"/>
      <c r="K181" s="678"/>
      <c r="L181" s="202"/>
      <c r="M181" s="253"/>
      <c r="N181" s="253"/>
      <c r="O181" s="254"/>
      <c r="P181" s="254"/>
      <c r="Q181" s="254"/>
      <c r="R181" s="254"/>
      <c r="S181" s="98"/>
    </row>
    <row r="182" spans="1:18" s="107" customFormat="1" ht="17.25" customHeight="1">
      <c r="A182" s="204"/>
      <c r="B182" s="209"/>
      <c r="C182" s="198"/>
      <c r="D182" s="198"/>
      <c r="E182" s="484" t="s">
        <v>363</v>
      </c>
      <c r="F182" s="269"/>
      <c r="G182" s="269"/>
      <c r="H182" s="265"/>
      <c r="I182" s="265"/>
      <c r="J182" s="658"/>
      <c r="K182" s="678"/>
      <c r="L182" s="202"/>
      <c r="M182" s="253"/>
      <c r="N182" s="253"/>
      <c r="O182" s="255"/>
      <c r="P182" s="255"/>
      <c r="Q182" s="255"/>
      <c r="R182" s="255"/>
    </row>
    <row r="183" spans="1:19" ht="24" customHeight="1">
      <c r="A183" s="204">
        <v>2350</v>
      </c>
      <c r="B183" s="209" t="s">
        <v>420</v>
      </c>
      <c r="C183" s="198">
        <v>5</v>
      </c>
      <c r="D183" s="198">
        <v>0</v>
      </c>
      <c r="E183" s="484" t="s">
        <v>672</v>
      </c>
      <c r="F183" s="371" t="s">
        <v>673</v>
      </c>
      <c r="G183" s="371"/>
      <c r="H183" s="265"/>
      <c r="I183" s="265"/>
      <c r="J183" s="658"/>
      <c r="K183" s="678"/>
      <c r="L183" s="202"/>
      <c r="M183" s="253"/>
      <c r="N183" s="253"/>
      <c r="O183" s="254"/>
      <c r="P183" s="254"/>
      <c r="Q183" s="254"/>
      <c r="R183" s="254"/>
      <c r="S183" s="98"/>
    </row>
    <row r="184" spans="1:19" ht="24" customHeight="1">
      <c r="A184" s="204"/>
      <c r="B184" s="209"/>
      <c r="C184" s="198"/>
      <c r="D184" s="198"/>
      <c r="E184" s="484" t="s">
        <v>286</v>
      </c>
      <c r="F184" s="371"/>
      <c r="G184" s="371"/>
      <c r="H184" s="265"/>
      <c r="I184" s="265"/>
      <c r="J184" s="658"/>
      <c r="K184" s="678"/>
      <c r="L184" s="202"/>
      <c r="M184" s="253"/>
      <c r="N184" s="253"/>
      <c r="O184" s="254"/>
      <c r="P184" s="254"/>
      <c r="Q184" s="254"/>
      <c r="R184" s="254"/>
      <c r="S184" s="98"/>
    </row>
    <row r="185" spans="1:19" ht="26.25" customHeight="1">
      <c r="A185" s="204">
        <v>2351</v>
      </c>
      <c r="B185" s="209" t="s">
        <v>420</v>
      </c>
      <c r="C185" s="198">
        <v>5</v>
      </c>
      <c r="D185" s="198">
        <v>1</v>
      </c>
      <c r="E185" s="484" t="s">
        <v>674</v>
      </c>
      <c r="F185" s="277" t="s">
        <v>673</v>
      </c>
      <c r="G185" s="277"/>
      <c r="H185" s="265"/>
      <c r="I185" s="265"/>
      <c r="J185" s="658"/>
      <c r="K185" s="678"/>
      <c r="L185" s="202"/>
      <c r="M185" s="253"/>
      <c r="N185" s="253"/>
      <c r="O185" s="254"/>
      <c r="P185" s="254"/>
      <c r="Q185" s="254"/>
      <c r="R185" s="254"/>
      <c r="S185" s="98"/>
    </row>
    <row r="186" spans="1:19" ht="47.25" hidden="1">
      <c r="A186" s="204"/>
      <c r="B186" s="209"/>
      <c r="C186" s="198"/>
      <c r="D186" s="198"/>
      <c r="E186" s="484" t="s">
        <v>362</v>
      </c>
      <c r="F186" s="269"/>
      <c r="G186" s="269"/>
      <c r="H186" s="265"/>
      <c r="I186" s="265"/>
      <c r="J186" s="658"/>
      <c r="K186" s="678"/>
      <c r="L186" s="202"/>
      <c r="M186" s="253"/>
      <c r="N186" s="253"/>
      <c r="O186" s="254"/>
      <c r="P186" s="254"/>
      <c r="Q186" s="254"/>
      <c r="R186" s="254"/>
      <c r="S186" s="98"/>
    </row>
    <row r="187" spans="1:19" ht="20.25" customHeight="1">
      <c r="A187" s="204"/>
      <c r="B187" s="209"/>
      <c r="C187" s="198"/>
      <c r="D187" s="198"/>
      <c r="E187" s="484" t="s">
        <v>363</v>
      </c>
      <c r="F187" s="269"/>
      <c r="G187" s="269"/>
      <c r="H187" s="265"/>
      <c r="I187" s="265"/>
      <c r="J187" s="658"/>
      <c r="K187" s="678"/>
      <c r="L187" s="202"/>
      <c r="M187" s="253"/>
      <c r="N187" s="253"/>
      <c r="O187" s="254"/>
      <c r="P187" s="254"/>
      <c r="Q187" s="254"/>
      <c r="R187" s="254"/>
      <c r="S187" s="98"/>
    </row>
    <row r="188" spans="1:18" s="107" customFormat="1" ht="18.75" customHeight="1">
      <c r="A188" s="204"/>
      <c r="B188" s="209"/>
      <c r="C188" s="198"/>
      <c r="D188" s="198"/>
      <c r="E188" s="484" t="s">
        <v>363</v>
      </c>
      <c r="F188" s="269"/>
      <c r="G188" s="269"/>
      <c r="H188" s="265"/>
      <c r="I188" s="265"/>
      <c r="J188" s="658"/>
      <c r="K188" s="678"/>
      <c r="L188" s="202"/>
      <c r="M188" s="253"/>
      <c r="N188" s="253"/>
      <c r="O188" s="255"/>
      <c r="P188" s="255"/>
      <c r="Q188" s="255"/>
      <c r="R188" s="255"/>
    </row>
    <row r="189" spans="1:19" ht="38.25" customHeight="1">
      <c r="A189" s="204">
        <v>2360</v>
      </c>
      <c r="B189" s="209" t="s">
        <v>420</v>
      </c>
      <c r="C189" s="198">
        <v>6</v>
      </c>
      <c r="D189" s="198">
        <v>0</v>
      </c>
      <c r="E189" s="484" t="s">
        <v>325</v>
      </c>
      <c r="F189" s="371" t="s">
        <v>675</v>
      </c>
      <c r="G189" s="371"/>
      <c r="H189" s="265"/>
      <c r="I189" s="265"/>
      <c r="J189" s="658"/>
      <c r="K189" s="678"/>
      <c r="L189" s="202"/>
      <c r="M189" s="253"/>
      <c r="N189" s="253"/>
      <c r="O189" s="254"/>
      <c r="P189" s="254"/>
      <c r="Q189" s="254"/>
      <c r="R189" s="254"/>
      <c r="S189" s="98"/>
    </row>
    <row r="190" spans="1:19" ht="21.75" customHeight="1">
      <c r="A190" s="204"/>
      <c r="B190" s="209"/>
      <c r="C190" s="198"/>
      <c r="D190" s="198"/>
      <c r="E190" s="484" t="s">
        <v>286</v>
      </c>
      <c r="F190" s="371"/>
      <c r="G190" s="371"/>
      <c r="H190" s="265"/>
      <c r="I190" s="265"/>
      <c r="J190" s="658"/>
      <c r="K190" s="678"/>
      <c r="L190" s="202"/>
      <c r="M190" s="253"/>
      <c r="N190" s="253"/>
      <c r="O190" s="254"/>
      <c r="P190" s="254"/>
      <c r="Q190" s="254"/>
      <c r="R190" s="254"/>
      <c r="S190" s="98"/>
    </row>
    <row r="191" spans="1:19" ht="33.75" customHeight="1">
      <c r="A191" s="204">
        <v>2361</v>
      </c>
      <c r="B191" s="209" t="s">
        <v>420</v>
      </c>
      <c r="C191" s="198">
        <v>6</v>
      </c>
      <c r="D191" s="198">
        <v>1</v>
      </c>
      <c r="E191" s="484" t="s">
        <v>325</v>
      </c>
      <c r="F191" s="277" t="s">
        <v>676</v>
      </c>
      <c r="G191" s="277"/>
      <c r="H191" s="265"/>
      <c r="I191" s="265"/>
      <c r="J191" s="658"/>
      <c r="K191" s="678"/>
      <c r="L191" s="202"/>
      <c r="M191" s="253"/>
      <c r="N191" s="253"/>
      <c r="O191" s="254"/>
      <c r="P191" s="254"/>
      <c r="Q191" s="254"/>
      <c r="R191" s="254"/>
      <c r="S191" s="98"/>
    </row>
    <row r="192" spans="1:19" ht="47.25" hidden="1">
      <c r="A192" s="204"/>
      <c r="B192" s="209"/>
      <c r="C192" s="198"/>
      <c r="D192" s="198"/>
      <c r="E192" s="484" t="s">
        <v>362</v>
      </c>
      <c r="F192" s="269"/>
      <c r="G192" s="269"/>
      <c r="H192" s="265"/>
      <c r="I192" s="265"/>
      <c r="J192" s="658"/>
      <c r="K192" s="678"/>
      <c r="L192" s="202"/>
      <c r="M192" s="253"/>
      <c r="N192" s="253"/>
      <c r="O192" s="254"/>
      <c r="P192" s="254"/>
      <c r="Q192" s="254"/>
      <c r="R192" s="254"/>
      <c r="S192" s="98"/>
    </row>
    <row r="193" spans="1:19" ht="28.5" customHeight="1">
      <c r="A193" s="204"/>
      <c r="B193" s="209"/>
      <c r="C193" s="198"/>
      <c r="D193" s="198"/>
      <c r="E193" s="484" t="s">
        <v>363</v>
      </c>
      <c r="F193" s="269"/>
      <c r="G193" s="269"/>
      <c r="H193" s="265"/>
      <c r="I193" s="265"/>
      <c r="J193" s="658"/>
      <c r="K193" s="678"/>
      <c r="L193" s="202"/>
      <c r="M193" s="253"/>
      <c r="N193" s="253"/>
      <c r="O193" s="254"/>
      <c r="P193" s="254"/>
      <c r="Q193" s="254"/>
      <c r="R193" s="254"/>
      <c r="S193" s="98"/>
    </row>
    <row r="194" spans="1:18" s="107" customFormat="1" ht="20.25" customHeight="1">
      <c r="A194" s="204"/>
      <c r="B194" s="209"/>
      <c r="C194" s="198"/>
      <c r="D194" s="198"/>
      <c r="E194" s="484" t="s">
        <v>363</v>
      </c>
      <c r="F194" s="269"/>
      <c r="G194" s="269"/>
      <c r="H194" s="265"/>
      <c r="I194" s="265"/>
      <c r="J194" s="658"/>
      <c r="K194" s="678"/>
      <c r="L194" s="202"/>
      <c r="M194" s="253"/>
      <c r="N194" s="253"/>
      <c r="O194" s="255"/>
      <c r="P194" s="255"/>
      <c r="Q194" s="255"/>
      <c r="R194" s="255"/>
    </row>
    <row r="195" spans="1:19" ht="30" customHeight="1">
      <c r="A195" s="204">
        <v>2370</v>
      </c>
      <c r="B195" s="209" t="s">
        <v>420</v>
      </c>
      <c r="C195" s="198">
        <v>7</v>
      </c>
      <c r="D195" s="198">
        <v>0</v>
      </c>
      <c r="E195" s="484" t="s">
        <v>327</v>
      </c>
      <c r="F195" s="371" t="s">
        <v>677</v>
      </c>
      <c r="G195" s="371"/>
      <c r="H195" s="265"/>
      <c r="I195" s="265"/>
      <c r="J195" s="658"/>
      <c r="K195" s="678"/>
      <c r="L195" s="202"/>
      <c r="M195" s="253"/>
      <c r="N195" s="253"/>
      <c r="O195" s="254"/>
      <c r="P195" s="254"/>
      <c r="Q195" s="254"/>
      <c r="R195" s="254"/>
      <c r="S195" s="98"/>
    </row>
    <row r="196" spans="1:19" ht="22.5" customHeight="1">
      <c r="A196" s="204"/>
      <c r="B196" s="209"/>
      <c r="C196" s="198"/>
      <c r="D196" s="198"/>
      <c r="E196" s="484" t="s">
        <v>286</v>
      </c>
      <c r="F196" s="371"/>
      <c r="G196" s="371"/>
      <c r="H196" s="265"/>
      <c r="I196" s="265"/>
      <c r="J196" s="658"/>
      <c r="K196" s="678"/>
      <c r="L196" s="202"/>
      <c r="M196" s="253"/>
      <c r="N196" s="253"/>
      <c r="O196" s="254"/>
      <c r="P196" s="254"/>
      <c r="Q196" s="254"/>
      <c r="R196" s="254"/>
      <c r="S196" s="98"/>
    </row>
    <row r="197" spans="1:19" ht="16.5" customHeight="1">
      <c r="A197" s="204">
        <v>2371</v>
      </c>
      <c r="B197" s="209" t="s">
        <v>420</v>
      </c>
      <c r="C197" s="198">
        <v>7</v>
      </c>
      <c r="D197" s="198">
        <v>1</v>
      </c>
      <c r="E197" s="484" t="s">
        <v>327</v>
      </c>
      <c r="F197" s="277" t="s">
        <v>678</v>
      </c>
      <c r="G197" s="277"/>
      <c r="H197" s="265"/>
      <c r="I197" s="265"/>
      <c r="J197" s="658"/>
      <c r="K197" s="678"/>
      <c r="L197" s="202"/>
      <c r="M197" s="253"/>
      <c r="N197" s="253"/>
      <c r="O197" s="254"/>
      <c r="P197" s="254"/>
      <c r="Q197" s="254"/>
      <c r="R197" s="254"/>
      <c r="S197" s="98"/>
    </row>
    <row r="198" spans="1:19" ht="47.25" hidden="1">
      <c r="A198" s="204"/>
      <c r="B198" s="209"/>
      <c r="C198" s="198"/>
      <c r="D198" s="198"/>
      <c r="E198" s="484" t="s">
        <v>362</v>
      </c>
      <c r="F198" s="269"/>
      <c r="G198" s="269"/>
      <c r="H198" s="265"/>
      <c r="I198" s="265"/>
      <c r="J198" s="658"/>
      <c r="K198" s="678"/>
      <c r="L198" s="202"/>
      <c r="M198" s="253"/>
      <c r="N198" s="253"/>
      <c r="O198" s="254"/>
      <c r="P198" s="254"/>
      <c r="Q198" s="254"/>
      <c r="R198" s="254"/>
      <c r="S198" s="98"/>
    </row>
    <row r="199" spans="1:18" s="105" customFormat="1" ht="21" customHeight="1">
      <c r="A199" s="204"/>
      <c r="B199" s="209"/>
      <c r="C199" s="198"/>
      <c r="D199" s="198"/>
      <c r="E199" s="484" t="s">
        <v>363</v>
      </c>
      <c r="F199" s="269"/>
      <c r="G199" s="269"/>
      <c r="H199" s="265"/>
      <c r="I199" s="265"/>
      <c r="J199" s="658"/>
      <c r="K199" s="679"/>
      <c r="L199" s="543"/>
      <c r="M199" s="200"/>
      <c r="N199" s="200"/>
      <c r="O199" s="252"/>
      <c r="P199" s="252"/>
      <c r="Q199" s="252"/>
      <c r="R199" s="252"/>
    </row>
    <row r="200" spans="1:19" ht="22.5" customHeight="1">
      <c r="A200" s="204"/>
      <c r="B200" s="209"/>
      <c r="C200" s="198"/>
      <c r="D200" s="198"/>
      <c r="E200" s="484" t="s">
        <v>363</v>
      </c>
      <c r="F200" s="269"/>
      <c r="G200" s="269"/>
      <c r="H200" s="265"/>
      <c r="I200" s="265"/>
      <c r="J200" s="658"/>
      <c r="K200" s="678"/>
      <c r="L200" s="202"/>
      <c r="M200" s="253"/>
      <c r="N200" s="253"/>
      <c r="O200" s="254"/>
      <c r="P200" s="254"/>
      <c r="Q200" s="254"/>
      <c r="R200" s="254"/>
      <c r="S200" s="98"/>
    </row>
    <row r="201" spans="1:19" ht="47.25" customHeight="1">
      <c r="A201" s="204">
        <v>2400</v>
      </c>
      <c r="B201" s="209" t="s">
        <v>425</v>
      </c>
      <c r="C201" s="198">
        <v>0</v>
      </c>
      <c r="D201" s="198">
        <v>0</v>
      </c>
      <c r="E201" s="477" t="s">
        <v>912</v>
      </c>
      <c r="F201" s="276" t="s">
        <v>679</v>
      </c>
      <c r="G201" s="276"/>
      <c r="H201" s="562">
        <f>H203+H213+H233+H247+H261+H288+H294+H312+H330</f>
        <v>222646</v>
      </c>
      <c r="I201" s="562">
        <f>I203+I213+I233+I247+I261+I288+I294+I312+I330</f>
        <v>322646</v>
      </c>
      <c r="J201" s="657">
        <f>J203+J213+J233+J247+J261+J288+J295+J312+J330</f>
        <v>-100000</v>
      </c>
      <c r="K201" s="678"/>
      <c r="L201" s="202"/>
      <c r="M201" s="253"/>
      <c r="N201" s="253"/>
      <c r="O201" s="254"/>
      <c r="P201" s="258"/>
      <c r="Q201" s="254"/>
      <c r="R201" s="254"/>
      <c r="S201" s="98"/>
    </row>
    <row r="202" spans="1:18" s="107" customFormat="1" ht="19.5" customHeight="1">
      <c r="A202" s="204"/>
      <c r="B202" s="209"/>
      <c r="C202" s="198"/>
      <c r="D202" s="198"/>
      <c r="E202" s="484" t="s">
        <v>285</v>
      </c>
      <c r="F202" s="269"/>
      <c r="G202" s="269"/>
      <c r="H202" s="265"/>
      <c r="I202" s="265"/>
      <c r="J202" s="658"/>
      <c r="K202" s="678"/>
      <c r="L202" s="202"/>
      <c r="M202" s="253"/>
      <c r="N202" s="253"/>
      <c r="O202" s="255"/>
      <c r="P202" s="255"/>
      <c r="Q202" s="255"/>
      <c r="R202" s="255"/>
    </row>
    <row r="203" spans="1:19" ht="31.5" customHeight="1">
      <c r="A203" s="204">
        <v>2410</v>
      </c>
      <c r="B203" s="209" t="s">
        <v>425</v>
      </c>
      <c r="C203" s="198">
        <v>1</v>
      </c>
      <c r="D203" s="198">
        <v>0</v>
      </c>
      <c r="E203" s="484" t="s">
        <v>680</v>
      </c>
      <c r="F203" s="371" t="s">
        <v>683</v>
      </c>
      <c r="G203" s="371"/>
      <c r="H203" s="265"/>
      <c r="I203" s="265"/>
      <c r="J203" s="658"/>
      <c r="K203" s="678"/>
      <c r="L203" s="202"/>
      <c r="M203" s="253"/>
      <c r="N203" s="253"/>
      <c r="O203" s="254"/>
      <c r="P203" s="254"/>
      <c r="Q203" s="254"/>
      <c r="R203" s="254"/>
      <c r="S203" s="98"/>
    </row>
    <row r="204" spans="1:19" ht="19.5" customHeight="1">
      <c r="A204" s="204"/>
      <c r="B204" s="209"/>
      <c r="C204" s="198"/>
      <c r="D204" s="198"/>
      <c r="E204" s="484" t="s">
        <v>286</v>
      </c>
      <c r="F204" s="371"/>
      <c r="G204" s="371"/>
      <c r="H204" s="265"/>
      <c r="I204" s="265"/>
      <c r="J204" s="658"/>
      <c r="K204" s="678"/>
      <c r="L204" s="202"/>
      <c r="M204" s="253"/>
      <c r="N204" s="253"/>
      <c r="O204" s="254"/>
      <c r="P204" s="254"/>
      <c r="Q204" s="254"/>
      <c r="R204" s="254"/>
      <c r="S204" s="98"/>
    </row>
    <row r="205" spans="1:19" ht="16.5" customHeight="1">
      <c r="A205" s="204">
        <v>2411</v>
      </c>
      <c r="B205" s="209" t="s">
        <v>425</v>
      </c>
      <c r="C205" s="198">
        <v>1</v>
      </c>
      <c r="D205" s="198">
        <v>1</v>
      </c>
      <c r="E205" s="484" t="s">
        <v>684</v>
      </c>
      <c r="F205" s="269" t="s">
        <v>685</v>
      </c>
      <c r="G205" s="269"/>
      <c r="H205" s="265"/>
      <c r="I205" s="265"/>
      <c r="J205" s="658"/>
      <c r="K205" s="678"/>
      <c r="L205" s="202"/>
      <c r="M205" s="253"/>
      <c r="N205" s="253"/>
      <c r="O205" s="254"/>
      <c r="P205" s="254"/>
      <c r="Q205" s="254"/>
      <c r="R205" s="254"/>
      <c r="S205" s="98"/>
    </row>
    <row r="206" spans="1:19" ht="47.25" hidden="1">
      <c r="A206" s="204"/>
      <c r="B206" s="209"/>
      <c r="C206" s="198"/>
      <c r="D206" s="198"/>
      <c r="E206" s="484" t="s">
        <v>362</v>
      </c>
      <c r="F206" s="269"/>
      <c r="G206" s="269"/>
      <c r="H206" s="265"/>
      <c r="I206" s="265"/>
      <c r="J206" s="658"/>
      <c r="K206" s="678"/>
      <c r="L206" s="202"/>
      <c r="M206" s="253"/>
      <c r="N206" s="253"/>
      <c r="O206" s="254"/>
      <c r="P206" s="254"/>
      <c r="Q206" s="254"/>
      <c r="R206" s="254"/>
      <c r="S206" s="98"/>
    </row>
    <row r="207" spans="1:19" ht="18.75" customHeight="1">
      <c r="A207" s="204"/>
      <c r="B207" s="209"/>
      <c r="C207" s="198"/>
      <c r="D207" s="198"/>
      <c r="E207" s="484" t="s">
        <v>363</v>
      </c>
      <c r="F207" s="269"/>
      <c r="G207" s="269"/>
      <c r="H207" s="265"/>
      <c r="I207" s="265"/>
      <c r="J207" s="658"/>
      <c r="K207" s="678"/>
      <c r="L207" s="202"/>
      <c r="M207" s="253"/>
      <c r="N207" s="253"/>
      <c r="O207" s="254"/>
      <c r="P207" s="254"/>
      <c r="Q207" s="254"/>
      <c r="R207" s="254"/>
      <c r="S207" s="98"/>
    </row>
    <row r="208" spans="1:19" ht="20.25" customHeight="1">
      <c r="A208" s="204"/>
      <c r="B208" s="209"/>
      <c r="C208" s="198"/>
      <c r="D208" s="198"/>
      <c r="E208" s="484" t="s">
        <v>363</v>
      </c>
      <c r="F208" s="269"/>
      <c r="G208" s="269"/>
      <c r="H208" s="265"/>
      <c r="I208" s="265"/>
      <c r="J208" s="658"/>
      <c r="K208" s="678"/>
      <c r="L208" s="202"/>
      <c r="M208" s="253"/>
      <c r="N208" s="253"/>
      <c r="O208" s="254"/>
      <c r="P208" s="254"/>
      <c r="Q208" s="254"/>
      <c r="R208" s="254"/>
      <c r="S208" s="98"/>
    </row>
    <row r="209" spans="1:19" ht="33.75" customHeight="1">
      <c r="A209" s="204">
        <v>2412</v>
      </c>
      <c r="B209" s="209" t="s">
        <v>425</v>
      </c>
      <c r="C209" s="198">
        <v>1</v>
      </c>
      <c r="D209" s="198">
        <v>2</v>
      </c>
      <c r="E209" s="484" t="s">
        <v>686</v>
      </c>
      <c r="F209" s="277" t="s">
        <v>687</v>
      </c>
      <c r="G209" s="277"/>
      <c r="H209" s="265"/>
      <c r="I209" s="265"/>
      <c r="J209" s="658"/>
      <c r="K209" s="678"/>
      <c r="L209" s="202"/>
      <c r="M209" s="253"/>
      <c r="N209" s="253"/>
      <c r="O209" s="254"/>
      <c r="P209" s="254"/>
      <c r="Q209" s="254"/>
      <c r="R209" s="254"/>
      <c r="S209" s="98"/>
    </row>
    <row r="210" spans="1:19" ht="0.75" customHeight="1">
      <c r="A210" s="204"/>
      <c r="B210" s="209"/>
      <c r="C210" s="198"/>
      <c r="D210" s="198"/>
      <c r="E210" s="484" t="s">
        <v>362</v>
      </c>
      <c r="F210" s="269"/>
      <c r="G210" s="269"/>
      <c r="H210" s="265"/>
      <c r="I210" s="265"/>
      <c r="J210" s="658"/>
      <c r="K210" s="678"/>
      <c r="L210" s="202"/>
      <c r="M210" s="253"/>
      <c r="N210" s="253"/>
      <c r="O210" s="254"/>
      <c r="P210" s="254"/>
      <c r="Q210" s="254"/>
      <c r="R210" s="254"/>
      <c r="S210" s="98"/>
    </row>
    <row r="211" spans="1:19" ht="24.75" customHeight="1">
      <c r="A211" s="204"/>
      <c r="B211" s="209"/>
      <c r="C211" s="198"/>
      <c r="D211" s="198"/>
      <c r="E211" s="484" t="s">
        <v>363</v>
      </c>
      <c r="F211" s="269"/>
      <c r="G211" s="269"/>
      <c r="H211" s="265"/>
      <c r="I211" s="265"/>
      <c r="J211" s="658"/>
      <c r="K211" s="677"/>
      <c r="L211" s="285"/>
      <c r="M211" s="251"/>
      <c r="N211" s="251"/>
      <c r="O211" s="254"/>
      <c r="P211" s="254"/>
      <c r="Q211" s="254"/>
      <c r="R211" s="254"/>
      <c r="S211" s="98"/>
    </row>
    <row r="212" spans="1:18" s="107" customFormat="1" ht="21" customHeight="1">
      <c r="A212" s="204"/>
      <c r="B212" s="209"/>
      <c r="C212" s="198"/>
      <c r="D212" s="198"/>
      <c r="E212" s="484" t="s">
        <v>363</v>
      </c>
      <c r="F212" s="269"/>
      <c r="G212" s="269"/>
      <c r="H212" s="265"/>
      <c r="I212" s="265"/>
      <c r="J212" s="658"/>
      <c r="K212" s="678"/>
      <c r="L212" s="202"/>
      <c r="M212" s="253"/>
      <c r="N212" s="253"/>
      <c r="O212" s="255"/>
      <c r="P212" s="255"/>
      <c r="Q212" s="255"/>
      <c r="R212" s="255"/>
    </row>
    <row r="213" spans="1:19" ht="31.5" customHeight="1">
      <c r="A213" s="204">
        <v>2420</v>
      </c>
      <c r="B213" s="209" t="s">
        <v>425</v>
      </c>
      <c r="C213" s="198">
        <v>2</v>
      </c>
      <c r="D213" s="198">
        <v>0</v>
      </c>
      <c r="E213" s="484" t="s">
        <v>688</v>
      </c>
      <c r="F213" s="371" t="s">
        <v>689</v>
      </c>
      <c r="G213" s="371"/>
      <c r="H213" s="562"/>
      <c r="I213" s="562"/>
      <c r="J213" s="657"/>
      <c r="K213" s="677"/>
      <c r="L213" s="285"/>
      <c r="M213" s="251"/>
      <c r="N213" s="251"/>
      <c r="O213" s="254"/>
      <c r="P213" s="254"/>
      <c r="Q213" s="254"/>
      <c r="R213" s="254"/>
      <c r="S213" s="98"/>
    </row>
    <row r="214" spans="1:19" ht="17.25" customHeight="1">
      <c r="A214" s="204"/>
      <c r="B214" s="209"/>
      <c r="C214" s="198"/>
      <c r="D214" s="198"/>
      <c r="E214" s="484" t="s">
        <v>286</v>
      </c>
      <c r="F214" s="371"/>
      <c r="G214" s="371"/>
      <c r="H214" s="265"/>
      <c r="I214" s="265"/>
      <c r="J214" s="658"/>
      <c r="K214" s="678"/>
      <c r="L214" s="202"/>
      <c r="M214" s="253"/>
      <c r="N214" s="253"/>
      <c r="O214" s="254"/>
      <c r="P214" s="254"/>
      <c r="Q214" s="254"/>
      <c r="R214" s="254"/>
      <c r="S214" s="98"/>
    </row>
    <row r="215" spans="1:19" ht="162" hidden="1">
      <c r="A215" s="204">
        <v>2421</v>
      </c>
      <c r="B215" s="209" t="s">
        <v>425</v>
      </c>
      <c r="C215" s="198">
        <v>2</v>
      </c>
      <c r="D215" s="198">
        <v>1</v>
      </c>
      <c r="E215" s="484" t="s">
        <v>690</v>
      </c>
      <c r="F215" s="277" t="s">
        <v>691</v>
      </c>
      <c r="G215" s="277"/>
      <c r="H215" s="563"/>
      <c r="I215" s="563"/>
      <c r="J215" s="659"/>
      <c r="K215" s="677"/>
      <c r="L215" s="285"/>
      <c r="M215" s="251"/>
      <c r="N215" s="251"/>
      <c r="O215" s="254"/>
      <c r="P215" s="254"/>
      <c r="Q215" s="254"/>
      <c r="R215" s="254"/>
      <c r="S215" s="98"/>
    </row>
    <row r="216" spans="1:19" ht="47.25" hidden="1">
      <c r="A216" s="204"/>
      <c r="B216" s="209"/>
      <c r="C216" s="198"/>
      <c r="D216" s="198"/>
      <c r="E216" s="484" t="s">
        <v>362</v>
      </c>
      <c r="F216" s="269"/>
      <c r="G216" s="269"/>
      <c r="H216" s="563"/>
      <c r="I216" s="563"/>
      <c r="J216" s="658"/>
      <c r="K216" s="678"/>
      <c r="L216" s="202"/>
      <c r="M216" s="253"/>
      <c r="N216" s="253"/>
      <c r="O216" s="254"/>
      <c r="P216" s="254"/>
      <c r="Q216" s="254"/>
      <c r="R216" s="254"/>
      <c r="S216" s="98"/>
    </row>
    <row r="217" spans="1:19" ht="18" hidden="1">
      <c r="A217" s="204"/>
      <c r="B217" s="209"/>
      <c r="C217" s="198"/>
      <c r="D217" s="198"/>
      <c r="E217" s="572"/>
      <c r="F217" s="269"/>
      <c r="G217" s="269"/>
      <c r="H217" s="563"/>
      <c r="I217" s="563"/>
      <c r="J217" s="658"/>
      <c r="K217" s="678"/>
      <c r="L217" s="202"/>
      <c r="M217" s="253"/>
      <c r="N217" s="253"/>
      <c r="O217" s="254"/>
      <c r="P217" s="254"/>
      <c r="Q217" s="254"/>
      <c r="R217" s="254"/>
      <c r="S217" s="98"/>
    </row>
    <row r="218" spans="1:19" ht="0.75" customHeight="1">
      <c r="A218" s="204"/>
      <c r="B218" s="209"/>
      <c r="C218" s="198"/>
      <c r="D218" s="198"/>
      <c r="E218" s="572"/>
      <c r="F218" s="269"/>
      <c r="G218" s="269"/>
      <c r="H218" s="265"/>
      <c r="I218" s="265"/>
      <c r="J218" s="658"/>
      <c r="K218" s="678"/>
      <c r="L218" s="202"/>
      <c r="M218" s="253"/>
      <c r="N218" s="253"/>
      <c r="O218" s="254"/>
      <c r="P218" s="254"/>
      <c r="Q218" s="254"/>
      <c r="R218" s="254"/>
      <c r="S218" s="98"/>
    </row>
    <row r="219" spans="1:19" ht="21" customHeight="1">
      <c r="A219" s="204"/>
      <c r="B219" s="209"/>
      <c r="C219" s="198"/>
      <c r="D219" s="198"/>
      <c r="E219" s="572" t="s">
        <v>363</v>
      </c>
      <c r="F219" s="269"/>
      <c r="G219" s="269"/>
      <c r="H219" s="265"/>
      <c r="I219" s="265"/>
      <c r="J219" s="658"/>
      <c r="K219" s="678"/>
      <c r="L219" s="202"/>
      <c r="M219" s="253"/>
      <c r="N219" s="253"/>
      <c r="O219" s="254"/>
      <c r="P219" s="254"/>
      <c r="Q219" s="254"/>
      <c r="R219" s="254"/>
      <c r="S219" s="98"/>
    </row>
    <row r="220" spans="1:19" ht="18.75" customHeight="1">
      <c r="A220" s="204"/>
      <c r="B220" s="209"/>
      <c r="C220" s="198"/>
      <c r="D220" s="198"/>
      <c r="E220" s="572" t="s">
        <v>363</v>
      </c>
      <c r="F220" s="269"/>
      <c r="G220" s="269"/>
      <c r="H220" s="265"/>
      <c r="I220" s="265"/>
      <c r="J220" s="658"/>
      <c r="K220" s="678"/>
      <c r="L220" s="202"/>
      <c r="M220" s="253"/>
      <c r="N220" s="253"/>
      <c r="O220" s="254"/>
      <c r="P220" s="254"/>
      <c r="Q220" s="254"/>
      <c r="R220" s="254"/>
      <c r="S220" s="98"/>
    </row>
    <row r="221" spans="1:19" ht="27.75" customHeight="1">
      <c r="A221" s="204">
        <v>2422</v>
      </c>
      <c r="B221" s="209" t="s">
        <v>425</v>
      </c>
      <c r="C221" s="198">
        <v>2</v>
      </c>
      <c r="D221" s="198">
        <v>2</v>
      </c>
      <c r="E221" s="484" t="s">
        <v>692</v>
      </c>
      <c r="F221" s="277" t="s">
        <v>693</v>
      </c>
      <c r="G221" s="277"/>
      <c r="H221" s="265"/>
      <c r="I221" s="265"/>
      <c r="J221" s="658"/>
      <c r="K221" s="678"/>
      <c r="L221" s="202"/>
      <c r="M221" s="253"/>
      <c r="N221" s="253"/>
      <c r="O221" s="254"/>
      <c r="P221" s="254"/>
      <c r="Q221" s="254"/>
      <c r="R221" s="254"/>
      <c r="S221" s="98"/>
    </row>
    <row r="222" spans="1:19" ht="47.25" hidden="1">
      <c r="A222" s="204"/>
      <c r="B222" s="209"/>
      <c r="C222" s="198"/>
      <c r="D222" s="198"/>
      <c r="E222" s="484" t="s">
        <v>362</v>
      </c>
      <c r="F222" s="269"/>
      <c r="G222" s="269"/>
      <c r="H222" s="265"/>
      <c r="I222" s="265"/>
      <c r="J222" s="658"/>
      <c r="K222" s="678"/>
      <c r="L222" s="202"/>
      <c r="M222" s="253"/>
      <c r="N222" s="253"/>
      <c r="O222" s="254"/>
      <c r="P222" s="254"/>
      <c r="Q222" s="254"/>
      <c r="R222" s="254"/>
      <c r="S222" s="98"/>
    </row>
    <row r="223" spans="1:19" ht="18.75" customHeight="1">
      <c r="A223" s="204"/>
      <c r="B223" s="209"/>
      <c r="C223" s="198"/>
      <c r="D223" s="198"/>
      <c r="E223" s="484" t="s">
        <v>363</v>
      </c>
      <c r="F223" s="269"/>
      <c r="G223" s="269"/>
      <c r="H223" s="265"/>
      <c r="I223" s="265"/>
      <c r="J223" s="658"/>
      <c r="K223" s="678"/>
      <c r="L223" s="202"/>
      <c r="M223" s="253"/>
      <c r="N223" s="253"/>
      <c r="O223" s="254"/>
      <c r="P223" s="254"/>
      <c r="Q223" s="254"/>
      <c r="R223" s="254"/>
      <c r="S223" s="98"/>
    </row>
    <row r="224" spans="1:19" ht="25.5" customHeight="1">
      <c r="A224" s="204"/>
      <c r="B224" s="209"/>
      <c r="C224" s="198"/>
      <c r="D224" s="198"/>
      <c r="E224" s="484" t="s">
        <v>363</v>
      </c>
      <c r="F224" s="269"/>
      <c r="G224" s="269"/>
      <c r="H224" s="265"/>
      <c r="I224" s="265"/>
      <c r="J224" s="658"/>
      <c r="K224" s="678"/>
      <c r="L224" s="202"/>
      <c r="M224" s="253"/>
      <c r="N224" s="253"/>
      <c r="O224" s="254"/>
      <c r="P224" s="254"/>
      <c r="Q224" s="254"/>
      <c r="R224" s="254"/>
      <c r="S224" s="98"/>
    </row>
    <row r="225" spans="1:19" ht="16.5" customHeight="1">
      <c r="A225" s="204">
        <v>2423</v>
      </c>
      <c r="B225" s="209" t="s">
        <v>425</v>
      </c>
      <c r="C225" s="198">
        <v>2</v>
      </c>
      <c r="D225" s="198">
        <v>3</v>
      </c>
      <c r="E225" s="484" t="s">
        <v>694</v>
      </c>
      <c r="F225" s="277" t="s">
        <v>695</v>
      </c>
      <c r="G225" s="277"/>
      <c r="H225" s="265"/>
      <c r="I225" s="265"/>
      <c r="J225" s="658"/>
      <c r="K225" s="678"/>
      <c r="L225" s="202"/>
      <c r="M225" s="253"/>
      <c r="N225" s="253"/>
      <c r="O225" s="254"/>
      <c r="P225" s="254"/>
      <c r="Q225" s="254"/>
      <c r="R225" s="254"/>
      <c r="S225" s="98"/>
    </row>
    <row r="226" spans="1:19" ht="47.25" hidden="1">
      <c r="A226" s="204"/>
      <c r="B226" s="209"/>
      <c r="C226" s="198"/>
      <c r="D226" s="198"/>
      <c r="E226" s="484" t="s">
        <v>362</v>
      </c>
      <c r="F226" s="269"/>
      <c r="G226" s="269"/>
      <c r="H226" s="265"/>
      <c r="I226" s="265"/>
      <c r="J226" s="658"/>
      <c r="K226" s="678"/>
      <c r="L226" s="202"/>
      <c r="M226" s="253"/>
      <c r="N226" s="253"/>
      <c r="O226" s="254"/>
      <c r="P226" s="254"/>
      <c r="Q226" s="254"/>
      <c r="R226" s="254"/>
      <c r="S226" s="98"/>
    </row>
    <row r="227" spans="1:19" ht="18">
      <c r="A227" s="204"/>
      <c r="B227" s="209"/>
      <c r="C227" s="198"/>
      <c r="D227" s="198"/>
      <c r="E227" s="484" t="s">
        <v>363</v>
      </c>
      <c r="F227" s="269"/>
      <c r="G227" s="269"/>
      <c r="H227" s="265"/>
      <c r="I227" s="265"/>
      <c r="J227" s="658"/>
      <c r="K227" s="678"/>
      <c r="L227" s="202"/>
      <c r="M227" s="253"/>
      <c r="N227" s="253"/>
      <c r="O227" s="254"/>
      <c r="P227" s="254"/>
      <c r="Q227" s="254"/>
      <c r="R227" s="254"/>
      <c r="S227" s="98"/>
    </row>
    <row r="228" spans="1:19" ht="18" customHeight="1">
      <c r="A228" s="204"/>
      <c r="B228" s="209"/>
      <c r="C228" s="198"/>
      <c r="D228" s="198"/>
      <c r="E228" s="484" t="s">
        <v>363</v>
      </c>
      <c r="F228" s="269"/>
      <c r="G228" s="269"/>
      <c r="H228" s="265"/>
      <c r="I228" s="265"/>
      <c r="J228" s="658"/>
      <c r="K228" s="678"/>
      <c r="L228" s="202"/>
      <c r="M228" s="253"/>
      <c r="N228" s="253"/>
      <c r="O228" s="254"/>
      <c r="P228" s="254"/>
      <c r="Q228" s="254"/>
      <c r="R228" s="254"/>
      <c r="S228" s="98"/>
    </row>
    <row r="229" spans="1:19" ht="18">
      <c r="A229" s="204">
        <v>2424</v>
      </c>
      <c r="B229" s="209" t="s">
        <v>425</v>
      </c>
      <c r="C229" s="198">
        <v>2</v>
      </c>
      <c r="D229" s="198">
        <v>4</v>
      </c>
      <c r="E229" s="484" t="s">
        <v>426</v>
      </c>
      <c r="F229" s="277"/>
      <c r="G229" s="277"/>
      <c r="H229" s="265"/>
      <c r="I229" s="265"/>
      <c r="J229" s="658"/>
      <c r="K229" s="678"/>
      <c r="L229" s="202"/>
      <c r="M229" s="253"/>
      <c r="N229" s="253"/>
      <c r="O229" s="254"/>
      <c r="P229" s="254"/>
      <c r="Q229" s="254"/>
      <c r="R229" s="254"/>
      <c r="S229" s="98"/>
    </row>
    <row r="230" spans="1:19" ht="47.25" hidden="1">
      <c r="A230" s="204"/>
      <c r="B230" s="209"/>
      <c r="C230" s="198"/>
      <c r="D230" s="198"/>
      <c r="E230" s="484" t="s">
        <v>362</v>
      </c>
      <c r="F230" s="269"/>
      <c r="G230" s="269"/>
      <c r="H230" s="265"/>
      <c r="I230" s="265"/>
      <c r="J230" s="658"/>
      <c r="K230" s="678"/>
      <c r="L230" s="202"/>
      <c r="M230" s="253"/>
      <c r="N230" s="253"/>
      <c r="O230" s="254"/>
      <c r="P230" s="254"/>
      <c r="Q230" s="254"/>
      <c r="R230" s="254"/>
      <c r="S230" s="98"/>
    </row>
    <row r="231" spans="1:19" ht="24" customHeight="1">
      <c r="A231" s="204"/>
      <c r="B231" s="209"/>
      <c r="C231" s="198"/>
      <c r="D231" s="198"/>
      <c r="E231" s="484" t="s">
        <v>363</v>
      </c>
      <c r="F231" s="269"/>
      <c r="G231" s="269"/>
      <c r="H231" s="265"/>
      <c r="I231" s="265"/>
      <c r="J231" s="658"/>
      <c r="K231" s="678"/>
      <c r="L231" s="202"/>
      <c r="M231" s="253"/>
      <c r="N231" s="253"/>
      <c r="O231" s="254"/>
      <c r="P231" s="254"/>
      <c r="Q231" s="254"/>
      <c r="R231" s="254"/>
      <c r="S231" s="98"/>
    </row>
    <row r="232" spans="1:18" s="107" customFormat="1" ht="18" customHeight="1">
      <c r="A232" s="204"/>
      <c r="B232" s="209"/>
      <c r="C232" s="198"/>
      <c r="D232" s="198"/>
      <c r="E232" s="484" t="s">
        <v>363</v>
      </c>
      <c r="F232" s="269"/>
      <c r="G232" s="269"/>
      <c r="H232" s="265"/>
      <c r="I232" s="265"/>
      <c r="J232" s="658"/>
      <c r="K232" s="678"/>
      <c r="L232" s="202"/>
      <c r="M232" s="253"/>
      <c r="N232" s="253"/>
      <c r="O232" s="255"/>
      <c r="P232" s="255"/>
      <c r="Q232" s="255"/>
      <c r="R232" s="255"/>
    </row>
    <row r="233" spans="1:19" ht="22.5" customHeight="1">
      <c r="A233" s="204">
        <v>2430</v>
      </c>
      <c r="B233" s="209" t="s">
        <v>425</v>
      </c>
      <c r="C233" s="198">
        <v>3</v>
      </c>
      <c r="D233" s="198">
        <v>0</v>
      </c>
      <c r="E233" s="484" t="s">
        <v>696</v>
      </c>
      <c r="F233" s="371" t="s">
        <v>697</v>
      </c>
      <c r="G233" s="371"/>
      <c r="H233" s="265"/>
      <c r="I233" s="265"/>
      <c r="J233" s="658"/>
      <c r="K233" s="678"/>
      <c r="L233" s="202"/>
      <c r="M233" s="253"/>
      <c r="N233" s="253"/>
      <c r="O233" s="254"/>
      <c r="P233" s="254"/>
      <c r="Q233" s="254"/>
      <c r="R233" s="254"/>
      <c r="S233" s="98"/>
    </row>
    <row r="234" spans="1:19" ht="21" customHeight="1">
      <c r="A234" s="204"/>
      <c r="B234" s="209"/>
      <c r="C234" s="198"/>
      <c r="D234" s="198"/>
      <c r="E234" s="484" t="s">
        <v>286</v>
      </c>
      <c r="F234" s="371"/>
      <c r="G234" s="371"/>
      <c r="H234" s="265"/>
      <c r="I234" s="265"/>
      <c r="J234" s="658"/>
      <c r="K234" s="678"/>
      <c r="L234" s="202"/>
      <c r="M234" s="253"/>
      <c r="N234" s="253"/>
      <c r="O234" s="254"/>
      <c r="P234" s="254"/>
      <c r="Q234" s="254"/>
      <c r="R234" s="254"/>
      <c r="S234" s="98"/>
    </row>
    <row r="235" spans="1:19" ht="16.5" customHeight="1">
      <c r="A235" s="204">
        <v>2431</v>
      </c>
      <c r="B235" s="209" t="s">
        <v>425</v>
      </c>
      <c r="C235" s="198">
        <v>3</v>
      </c>
      <c r="D235" s="198">
        <v>1</v>
      </c>
      <c r="E235" s="484" t="s">
        <v>698</v>
      </c>
      <c r="F235" s="277" t="s">
        <v>699</v>
      </c>
      <c r="G235" s="277"/>
      <c r="H235" s="265"/>
      <c r="I235" s="265"/>
      <c r="J235" s="658"/>
      <c r="K235" s="678"/>
      <c r="L235" s="202"/>
      <c r="M235" s="253"/>
      <c r="N235" s="253"/>
      <c r="O235" s="254"/>
      <c r="P235" s="254"/>
      <c r="Q235" s="254"/>
      <c r="R235" s="254"/>
      <c r="S235" s="98"/>
    </row>
    <row r="236" spans="1:19" ht="47.25" hidden="1">
      <c r="A236" s="204"/>
      <c r="B236" s="209"/>
      <c r="C236" s="198"/>
      <c r="D236" s="198"/>
      <c r="E236" s="484" t="s">
        <v>362</v>
      </c>
      <c r="F236" s="269"/>
      <c r="G236" s="269"/>
      <c r="H236" s="265"/>
      <c r="I236" s="265"/>
      <c r="J236" s="658"/>
      <c r="K236" s="678"/>
      <c r="L236" s="202"/>
      <c r="M236" s="253"/>
      <c r="N236" s="253"/>
      <c r="O236" s="254"/>
      <c r="P236" s="254"/>
      <c r="Q236" s="254"/>
      <c r="R236" s="254"/>
      <c r="S236" s="98"/>
    </row>
    <row r="237" spans="1:19" ht="21" customHeight="1">
      <c r="A237" s="204"/>
      <c r="B237" s="209"/>
      <c r="C237" s="198"/>
      <c r="D237" s="198"/>
      <c r="E237" s="484" t="s">
        <v>363</v>
      </c>
      <c r="F237" s="269"/>
      <c r="G237" s="269"/>
      <c r="H237" s="265"/>
      <c r="I237" s="265"/>
      <c r="J237" s="658"/>
      <c r="K237" s="678"/>
      <c r="L237" s="202"/>
      <c r="M237" s="253"/>
      <c r="N237" s="253"/>
      <c r="O237" s="254"/>
      <c r="P237" s="254"/>
      <c r="Q237" s="254"/>
      <c r="R237" s="254"/>
      <c r="S237" s="98"/>
    </row>
    <row r="238" spans="1:19" ht="24" customHeight="1">
      <c r="A238" s="204"/>
      <c r="B238" s="209"/>
      <c r="C238" s="198"/>
      <c r="D238" s="198"/>
      <c r="E238" s="484" t="s">
        <v>363</v>
      </c>
      <c r="F238" s="269"/>
      <c r="G238" s="269"/>
      <c r="H238" s="265"/>
      <c r="I238" s="265"/>
      <c r="J238" s="658"/>
      <c r="K238" s="678"/>
      <c r="L238" s="202"/>
      <c r="M238" s="253"/>
      <c r="N238" s="253"/>
      <c r="O238" s="254"/>
      <c r="P238" s="254"/>
      <c r="Q238" s="254"/>
      <c r="R238" s="254"/>
      <c r="S238" s="98"/>
    </row>
    <row r="239" spans="1:19" ht="19.5" customHeight="1">
      <c r="A239" s="204">
        <v>2432</v>
      </c>
      <c r="B239" s="209" t="s">
        <v>425</v>
      </c>
      <c r="C239" s="198">
        <v>3</v>
      </c>
      <c r="D239" s="198">
        <v>2</v>
      </c>
      <c r="E239" s="484" t="s">
        <v>700</v>
      </c>
      <c r="F239" s="277" t="s">
        <v>701</v>
      </c>
      <c r="G239" s="277"/>
      <c r="H239" s="265"/>
      <c r="I239" s="265"/>
      <c r="J239" s="658"/>
      <c r="K239" s="678"/>
      <c r="L239" s="202"/>
      <c r="M239" s="253"/>
      <c r="N239" s="253"/>
      <c r="O239" s="254"/>
      <c r="P239" s="254"/>
      <c r="Q239" s="254"/>
      <c r="R239" s="254"/>
      <c r="S239" s="98"/>
    </row>
    <row r="240" spans="1:19" ht="47.25" hidden="1">
      <c r="A240" s="204"/>
      <c r="B240" s="209"/>
      <c r="C240" s="198"/>
      <c r="D240" s="198"/>
      <c r="E240" s="484" t="s">
        <v>362</v>
      </c>
      <c r="F240" s="269"/>
      <c r="G240" s="269"/>
      <c r="H240" s="265"/>
      <c r="I240" s="265"/>
      <c r="J240" s="658"/>
      <c r="K240" s="678"/>
      <c r="L240" s="202"/>
      <c r="M240" s="253"/>
      <c r="N240" s="253"/>
      <c r="O240" s="254"/>
      <c r="P240" s="254"/>
      <c r="Q240" s="254"/>
      <c r="R240" s="254"/>
      <c r="S240" s="98"/>
    </row>
    <row r="241" spans="1:19" ht="21" customHeight="1">
      <c r="A241" s="204"/>
      <c r="B241" s="209"/>
      <c r="C241" s="198"/>
      <c r="D241" s="198"/>
      <c r="E241" s="484" t="s">
        <v>363</v>
      </c>
      <c r="F241" s="269"/>
      <c r="G241" s="269"/>
      <c r="H241" s="265"/>
      <c r="I241" s="265"/>
      <c r="J241" s="658"/>
      <c r="K241" s="678"/>
      <c r="L241" s="202"/>
      <c r="M241" s="253"/>
      <c r="N241" s="253"/>
      <c r="O241" s="254"/>
      <c r="P241" s="254"/>
      <c r="Q241" s="254"/>
      <c r="R241" s="254"/>
      <c r="S241" s="98"/>
    </row>
    <row r="242" spans="1:19" ht="24" customHeight="1">
      <c r="A242" s="204"/>
      <c r="B242" s="209"/>
      <c r="C242" s="198"/>
      <c r="D242" s="198"/>
      <c r="E242" s="484" t="s">
        <v>363</v>
      </c>
      <c r="F242" s="269"/>
      <c r="G242" s="269"/>
      <c r="H242" s="265"/>
      <c r="I242" s="265"/>
      <c r="J242" s="658"/>
      <c r="K242" s="678"/>
      <c r="L242" s="202"/>
      <c r="M242" s="253"/>
      <c r="N242" s="253"/>
      <c r="O242" s="254"/>
      <c r="P242" s="254"/>
      <c r="Q242" s="254"/>
      <c r="R242" s="254"/>
      <c r="S242" s="98"/>
    </row>
    <row r="243" spans="1:19" ht="16.5" customHeight="1">
      <c r="A243" s="204">
        <v>2433</v>
      </c>
      <c r="B243" s="209" t="s">
        <v>425</v>
      </c>
      <c r="C243" s="198">
        <v>3</v>
      </c>
      <c r="D243" s="198">
        <v>3</v>
      </c>
      <c r="E243" s="484" t="s">
        <v>702</v>
      </c>
      <c r="F243" s="277" t="s">
        <v>703</v>
      </c>
      <c r="G243" s="277"/>
      <c r="H243" s="265"/>
      <c r="I243" s="265"/>
      <c r="J243" s="658"/>
      <c r="K243" s="678"/>
      <c r="L243" s="202"/>
      <c r="M243" s="253"/>
      <c r="N243" s="253"/>
      <c r="O243" s="254"/>
      <c r="P243" s="254"/>
      <c r="Q243" s="254"/>
      <c r="R243" s="254"/>
      <c r="S243" s="98"/>
    </row>
    <row r="244" spans="1:19" ht="47.25" hidden="1">
      <c r="A244" s="204"/>
      <c r="B244" s="209"/>
      <c r="C244" s="198"/>
      <c r="D244" s="198"/>
      <c r="E244" s="484" t="s">
        <v>362</v>
      </c>
      <c r="F244" s="269"/>
      <c r="G244" s="269"/>
      <c r="H244" s="265"/>
      <c r="I244" s="265"/>
      <c r="J244" s="658"/>
      <c r="K244" s="678"/>
      <c r="L244" s="202"/>
      <c r="M244" s="253"/>
      <c r="N244" s="253"/>
      <c r="O244" s="254"/>
      <c r="P244" s="254"/>
      <c r="Q244" s="254"/>
      <c r="R244" s="254"/>
      <c r="S244" s="98"/>
    </row>
    <row r="245" spans="1:19" ht="21.75" customHeight="1">
      <c r="A245" s="204"/>
      <c r="B245" s="209"/>
      <c r="C245" s="198"/>
      <c r="D245" s="198"/>
      <c r="E245" s="484" t="s">
        <v>363</v>
      </c>
      <c r="F245" s="269"/>
      <c r="G245" s="269"/>
      <c r="H245" s="265"/>
      <c r="I245" s="265"/>
      <c r="J245" s="658"/>
      <c r="K245" s="678"/>
      <c r="L245" s="202"/>
      <c r="M245" s="253"/>
      <c r="N245" s="253"/>
      <c r="O245" s="254"/>
      <c r="P245" s="254"/>
      <c r="Q245" s="254"/>
      <c r="R245" s="254"/>
      <c r="S245" s="98"/>
    </row>
    <row r="246" spans="1:18" s="107" customFormat="1" ht="18.75" customHeight="1">
      <c r="A246" s="204"/>
      <c r="B246" s="209"/>
      <c r="C246" s="198"/>
      <c r="D246" s="198"/>
      <c r="E246" s="484" t="s">
        <v>363</v>
      </c>
      <c r="F246" s="269"/>
      <c r="G246" s="269"/>
      <c r="H246" s="265"/>
      <c r="I246" s="265"/>
      <c r="J246" s="658"/>
      <c r="K246" s="678"/>
      <c r="L246" s="202"/>
      <c r="M246" s="253"/>
      <c r="N246" s="253"/>
      <c r="O246" s="255"/>
      <c r="P246" s="255"/>
      <c r="Q246" s="255"/>
      <c r="R246" s="255"/>
    </row>
    <row r="247" spans="1:19" ht="31.5" customHeight="1">
      <c r="A247" s="204">
        <v>2440</v>
      </c>
      <c r="B247" s="209" t="s">
        <v>425</v>
      </c>
      <c r="C247" s="198">
        <v>4</v>
      </c>
      <c r="D247" s="198">
        <v>0</v>
      </c>
      <c r="E247" s="484" t="s">
        <v>710</v>
      </c>
      <c r="F247" s="371" t="s">
        <v>711</v>
      </c>
      <c r="G247" s="371"/>
      <c r="H247" s="265"/>
      <c r="I247" s="265"/>
      <c r="J247" s="658"/>
      <c r="K247" s="678"/>
      <c r="L247" s="202"/>
      <c r="M247" s="253"/>
      <c r="N247" s="253"/>
      <c r="O247" s="254"/>
      <c r="P247" s="254"/>
      <c r="Q247" s="254"/>
      <c r="R247" s="254"/>
      <c r="S247" s="98"/>
    </row>
    <row r="248" spans="1:19" ht="25.5" customHeight="1">
      <c r="A248" s="204"/>
      <c r="B248" s="209"/>
      <c r="C248" s="198"/>
      <c r="D248" s="198"/>
      <c r="E248" s="484" t="s">
        <v>286</v>
      </c>
      <c r="F248" s="371"/>
      <c r="G248" s="371"/>
      <c r="H248" s="265"/>
      <c r="I248" s="265"/>
      <c r="J248" s="658"/>
      <c r="K248" s="678"/>
      <c r="L248" s="202"/>
      <c r="M248" s="253"/>
      <c r="N248" s="253"/>
      <c r="O248" s="254"/>
      <c r="P248" s="254"/>
      <c r="Q248" s="254"/>
      <c r="R248" s="254"/>
      <c r="S248" s="98"/>
    </row>
    <row r="249" spans="1:19" ht="35.25" customHeight="1">
      <c r="A249" s="204">
        <v>2441</v>
      </c>
      <c r="B249" s="209" t="s">
        <v>425</v>
      </c>
      <c r="C249" s="198">
        <v>4</v>
      </c>
      <c r="D249" s="198">
        <v>1</v>
      </c>
      <c r="E249" s="484" t="s">
        <v>712</v>
      </c>
      <c r="F249" s="277" t="s">
        <v>713</v>
      </c>
      <c r="G249" s="277"/>
      <c r="H249" s="265"/>
      <c r="I249" s="265"/>
      <c r="J249" s="658"/>
      <c r="K249" s="678"/>
      <c r="L249" s="202"/>
      <c r="M249" s="253"/>
      <c r="N249" s="253"/>
      <c r="O249" s="254"/>
      <c r="P249" s="254"/>
      <c r="Q249" s="254"/>
      <c r="R249" s="254"/>
      <c r="S249" s="98"/>
    </row>
    <row r="250" spans="1:19" ht="47.25" hidden="1">
      <c r="A250" s="204"/>
      <c r="B250" s="209"/>
      <c r="C250" s="198"/>
      <c r="D250" s="198"/>
      <c r="E250" s="484" t="s">
        <v>362</v>
      </c>
      <c r="F250" s="269"/>
      <c r="G250" s="269"/>
      <c r="H250" s="265"/>
      <c r="I250" s="265"/>
      <c r="J250" s="658"/>
      <c r="K250" s="678"/>
      <c r="L250" s="202"/>
      <c r="M250" s="253"/>
      <c r="N250" s="253"/>
      <c r="O250" s="254"/>
      <c r="P250" s="254"/>
      <c r="Q250" s="254"/>
      <c r="R250" s="254"/>
      <c r="S250" s="98"/>
    </row>
    <row r="251" spans="1:19" ht="19.5" customHeight="1">
      <c r="A251" s="204"/>
      <c r="B251" s="209"/>
      <c r="C251" s="198"/>
      <c r="D251" s="198"/>
      <c r="E251" s="484" t="s">
        <v>363</v>
      </c>
      <c r="F251" s="269"/>
      <c r="G251" s="269"/>
      <c r="H251" s="265"/>
      <c r="I251" s="265"/>
      <c r="J251" s="658"/>
      <c r="K251" s="678"/>
      <c r="L251" s="202"/>
      <c r="M251" s="253"/>
      <c r="N251" s="253"/>
      <c r="O251" s="254"/>
      <c r="P251" s="254"/>
      <c r="Q251" s="254"/>
      <c r="R251" s="254"/>
      <c r="S251" s="98"/>
    </row>
    <row r="252" spans="1:19" ht="18" customHeight="1">
      <c r="A252" s="204"/>
      <c r="B252" s="209"/>
      <c r="C252" s="198"/>
      <c r="D252" s="198"/>
      <c r="E252" s="484" t="s">
        <v>363</v>
      </c>
      <c r="F252" s="269"/>
      <c r="G252" s="269"/>
      <c r="H252" s="265"/>
      <c r="I252" s="265"/>
      <c r="J252" s="658"/>
      <c r="K252" s="678"/>
      <c r="L252" s="202"/>
      <c r="M252" s="253"/>
      <c r="N252" s="253"/>
      <c r="O252" s="254"/>
      <c r="P252" s="254"/>
      <c r="Q252" s="254"/>
      <c r="R252" s="254"/>
      <c r="S252" s="98"/>
    </row>
    <row r="253" spans="1:19" ht="16.5" customHeight="1">
      <c r="A253" s="204">
        <v>2442</v>
      </c>
      <c r="B253" s="209" t="s">
        <v>425</v>
      </c>
      <c r="C253" s="198">
        <v>4</v>
      </c>
      <c r="D253" s="198">
        <v>2</v>
      </c>
      <c r="E253" s="484" t="s">
        <v>714</v>
      </c>
      <c r="F253" s="277" t="s">
        <v>715</v>
      </c>
      <c r="G253" s="277"/>
      <c r="H253" s="265"/>
      <c r="I253" s="265"/>
      <c r="J253" s="658"/>
      <c r="K253" s="678"/>
      <c r="L253" s="202"/>
      <c r="M253" s="253"/>
      <c r="N253" s="253"/>
      <c r="O253" s="254"/>
      <c r="P253" s="254"/>
      <c r="Q253" s="254"/>
      <c r="R253" s="254"/>
      <c r="S253" s="98"/>
    </row>
    <row r="254" spans="1:19" ht="0.75" customHeight="1" hidden="1">
      <c r="A254" s="204"/>
      <c r="B254" s="209"/>
      <c r="C254" s="198"/>
      <c r="D254" s="198"/>
      <c r="E254" s="484" t="s">
        <v>362</v>
      </c>
      <c r="F254" s="269"/>
      <c r="G254" s="269"/>
      <c r="H254" s="265"/>
      <c r="I254" s="265"/>
      <c r="J254" s="658"/>
      <c r="K254" s="678"/>
      <c r="L254" s="202"/>
      <c r="M254" s="253"/>
      <c r="N254" s="253"/>
      <c r="O254" s="254"/>
      <c r="P254" s="254"/>
      <c r="Q254" s="254"/>
      <c r="R254" s="254"/>
      <c r="S254" s="98"/>
    </row>
    <row r="255" spans="1:19" ht="18.75" customHeight="1">
      <c r="A255" s="204"/>
      <c r="B255" s="209"/>
      <c r="C255" s="198"/>
      <c r="D255" s="198"/>
      <c r="E255" s="484" t="s">
        <v>363</v>
      </c>
      <c r="F255" s="269"/>
      <c r="G255" s="269"/>
      <c r="H255" s="265"/>
      <c r="I255" s="265"/>
      <c r="J255" s="658"/>
      <c r="K255" s="678"/>
      <c r="L255" s="202"/>
      <c r="M255" s="253"/>
      <c r="N255" s="253"/>
      <c r="O255" s="254"/>
      <c r="P255" s="254"/>
      <c r="Q255" s="254"/>
      <c r="R255" s="254"/>
      <c r="S255" s="98"/>
    </row>
    <row r="256" spans="1:19" ht="20.25" customHeight="1">
      <c r="A256" s="204"/>
      <c r="B256" s="209"/>
      <c r="C256" s="198"/>
      <c r="D256" s="198"/>
      <c r="E256" s="484" t="s">
        <v>363</v>
      </c>
      <c r="F256" s="269"/>
      <c r="G256" s="269"/>
      <c r="H256" s="265"/>
      <c r="I256" s="265"/>
      <c r="J256" s="658"/>
      <c r="K256" s="678"/>
      <c r="L256" s="202"/>
      <c r="M256" s="253"/>
      <c r="N256" s="253"/>
      <c r="O256" s="254"/>
      <c r="P256" s="254"/>
      <c r="Q256" s="254"/>
      <c r="R256" s="254"/>
      <c r="S256" s="98"/>
    </row>
    <row r="257" spans="1:19" ht="27.75" customHeight="1">
      <c r="A257" s="204">
        <v>2443</v>
      </c>
      <c r="B257" s="209" t="s">
        <v>425</v>
      </c>
      <c r="C257" s="198">
        <v>4</v>
      </c>
      <c r="D257" s="198">
        <v>3</v>
      </c>
      <c r="E257" s="484" t="s">
        <v>716</v>
      </c>
      <c r="F257" s="277" t="s">
        <v>717</v>
      </c>
      <c r="G257" s="277"/>
      <c r="H257" s="265"/>
      <c r="I257" s="265"/>
      <c r="J257" s="658"/>
      <c r="K257" s="678"/>
      <c r="L257" s="202"/>
      <c r="M257" s="253"/>
      <c r="N257" s="253"/>
      <c r="O257" s="254"/>
      <c r="P257" s="254"/>
      <c r="Q257" s="254"/>
      <c r="R257" s="254"/>
      <c r="S257" s="98"/>
    </row>
    <row r="258" spans="1:19" ht="1.5" customHeight="1">
      <c r="A258" s="204"/>
      <c r="B258" s="209"/>
      <c r="C258" s="198"/>
      <c r="D258" s="198"/>
      <c r="E258" s="484" t="s">
        <v>362</v>
      </c>
      <c r="F258" s="269"/>
      <c r="G258" s="269"/>
      <c r="H258" s="265"/>
      <c r="I258" s="265"/>
      <c r="J258" s="658"/>
      <c r="K258" s="678"/>
      <c r="L258" s="202"/>
      <c r="M258" s="253"/>
      <c r="N258" s="253"/>
      <c r="O258" s="254"/>
      <c r="P258" s="254"/>
      <c r="Q258" s="254"/>
      <c r="R258" s="254"/>
      <c r="S258" s="98"/>
    </row>
    <row r="259" spans="1:19" ht="17.25" customHeight="1">
      <c r="A259" s="204"/>
      <c r="B259" s="209"/>
      <c r="C259" s="198"/>
      <c r="D259" s="198"/>
      <c r="E259" s="484" t="s">
        <v>363</v>
      </c>
      <c r="F259" s="269"/>
      <c r="G259" s="269"/>
      <c r="H259" s="265"/>
      <c r="I259" s="265"/>
      <c r="J259" s="658"/>
      <c r="K259" s="680"/>
      <c r="L259" s="284"/>
      <c r="M259" s="210"/>
      <c r="N259" s="210"/>
      <c r="O259" s="254"/>
      <c r="P259" s="254"/>
      <c r="Q259" s="254"/>
      <c r="R259" s="254"/>
      <c r="S259" s="98"/>
    </row>
    <row r="260" spans="1:18" s="107" customFormat="1" ht="18.75" customHeight="1">
      <c r="A260" s="204"/>
      <c r="B260" s="209"/>
      <c r="C260" s="198"/>
      <c r="D260" s="198"/>
      <c r="E260" s="484" t="s">
        <v>363</v>
      </c>
      <c r="F260" s="269"/>
      <c r="G260" s="269"/>
      <c r="H260" s="265"/>
      <c r="I260" s="265"/>
      <c r="J260" s="658"/>
      <c r="K260" s="678"/>
      <c r="L260" s="202"/>
      <c r="M260" s="253"/>
      <c r="N260" s="253"/>
      <c r="O260" s="255"/>
      <c r="P260" s="255"/>
      <c r="Q260" s="255"/>
      <c r="R260" s="255"/>
    </row>
    <row r="261" spans="1:19" ht="22.5" customHeight="1">
      <c r="A261" s="204">
        <v>2450</v>
      </c>
      <c r="B261" s="209" t="s">
        <v>425</v>
      </c>
      <c r="C261" s="198">
        <v>5</v>
      </c>
      <c r="D261" s="198">
        <v>0</v>
      </c>
      <c r="E261" s="484" t="s">
        <v>718</v>
      </c>
      <c r="F261" s="277" t="s">
        <v>719</v>
      </c>
      <c r="G261" s="277"/>
      <c r="H261" s="275">
        <f>H263+H272+H276+H284</f>
        <v>322646</v>
      </c>
      <c r="I261" s="275">
        <f>I263</f>
        <v>322646</v>
      </c>
      <c r="J261" s="660">
        <f>J263</f>
        <v>0</v>
      </c>
      <c r="K261" s="680"/>
      <c r="L261" s="667"/>
      <c r="M261" s="201"/>
      <c r="N261" s="201"/>
      <c r="O261" s="254"/>
      <c r="P261" s="254"/>
      <c r="Q261" s="254"/>
      <c r="R261" s="254"/>
      <c r="S261" s="98"/>
    </row>
    <row r="262" spans="1:19" ht="22.5" customHeight="1">
      <c r="A262" s="204"/>
      <c r="B262" s="209"/>
      <c r="C262" s="198"/>
      <c r="D262" s="198"/>
      <c r="E262" s="484" t="s">
        <v>286</v>
      </c>
      <c r="F262" s="371"/>
      <c r="G262" s="371"/>
      <c r="H262" s="275"/>
      <c r="I262" s="275"/>
      <c r="J262" s="660"/>
      <c r="K262" s="680"/>
      <c r="L262" s="202"/>
      <c r="M262" s="253"/>
      <c r="N262" s="253"/>
      <c r="O262" s="254"/>
      <c r="P262" s="254"/>
      <c r="Q262" s="254"/>
      <c r="R262" s="254"/>
      <c r="S262" s="98"/>
    </row>
    <row r="263" spans="1:19" ht="20.25" customHeight="1">
      <c r="A263" s="204">
        <v>2451</v>
      </c>
      <c r="B263" s="209" t="s">
        <v>425</v>
      </c>
      <c r="C263" s="198">
        <v>5</v>
      </c>
      <c r="D263" s="198">
        <v>1</v>
      </c>
      <c r="E263" s="484" t="s">
        <v>720</v>
      </c>
      <c r="F263" s="277" t="s">
        <v>721</v>
      </c>
      <c r="G263" s="277"/>
      <c r="H263" s="275">
        <f>H265+H266+H267+H268+H269</f>
        <v>322646</v>
      </c>
      <c r="I263" s="275">
        <f>I265+I266+I267</f>
        <v>322646</v>
      </c>
      <c r="J263" s="661">
        <f>J268+J269</f>
        <v>0</v>
      </c>
      <c r="K263" s="677"/>
      <c r="L263" s="285"/>
      <c r="M263" s="251"/>
      <c r="N263" s="251"/>
      <c r="O263" s="254"/>
      <c r="P263" s="258"/>
      <c r="Q263" s="254"/>
      <c r="R263" s="254"/>
      <c r="S263" s="98"/>
    </row>
    <row r="264" spans="1:19" ht="19.5" customHeight="1">
      <c r="A264" s="204"/>
      <c r="B264" s="209"/>
      <c r="C264" s="198"/>
      <c r="D264" s="198"/>
      <c r="E264" s="484" t="s">
        <v>362</v>
      </c>
      <c r="F264" s="269"/>
      <c r="G264" s="269"/>
      <c r="H264" s="275"/>
      <c r="I264" s="275"/>
      <c r="J264" s="660"/>
      <c r="K264" s="677"/>
      <c r="L264" s="285"/>
      <c r="M264" s="251"/>
      <c r="N264" s="251"/>
      <c r="O264" s="254"/>
      <c r="P264" s="254"/>
      <c r="Q264" s="254"/>
      <c r="R264" s="254"/>
      <c r="S264" s="98"/>
    </row>
    <row r="265" spans="1:19" ht="21" customHeight="1">
      <c r="A265" s="204"/>
      <c r="B265" s="209"/>
      <c r="C265" s="198"/>
      <c r="D265" s="198"/>
      <c r="E265" s="484" t="s">
        <v>989</v>
      </c>
      <c r="F265" s="269"/>
      <c r="G265" s="269">
        <v>4239</v>
      </c>
      <c r="H265" s="275">
        <v>10000</v>
      </c>
      <c r="I265" s="275">
        <f>H265</f>
        <v>10000</v>
      </c>
      <c r="J265" s="660"/>
      <c r="K265" s="677"/>
      <c r="L265" s="285"/>
      <c r="M265" s="251"/>
      <c r="N265" s="251"/>
      <c r="O265" s="254"/>
      <c r="P265" s="286"/>
      <c r="Q265" s="254"/>
      <c r="R265" s="258"/>
      <c r="S265" s="98"/>
    </row>
    <row r="266" spans="1:19" ht="22.5" customHeight="1">
      <c r="A266" s="204"/>
      <c r="B266" s="209"/>
      <c r="C266" s="198"/>
      <c r="D266" s="198"/>
      <c r="E266" s="484" t="s">
        <v>990</v>
      </c>
      <c r="F266" s="269"/>
      <c r="G266" s="269">
        <v>4251</v>
      </c>
      <c r="H266" s="275">
        <v>297194</v>
      </c>
      <c r="I266" s="275">
        <f>H266</f>
        <v>297194</v>
      </c>
      <c r="J266" s="660"/>
      <c r="K266" s="677"/>
      <c r="L266" s="285"/>
      <c r="M266" s="251"/>
      <c r="N266" s="251"/>
      <c r="O266" s="254"/>
      <c r="P266" s="258"/>
      <c r="Q266" s="254"/>
      <c r="R266" s="254"/>
      <c r="S266" s="98"/>
    </row>
    <row r="267" spans="1:19" ht="18.75" customHeight="1">
      <c r="A267" s="204"/>
      <c r="B267" s="209"/>
      <c r="C267" s="198"/>
      <c r="D267" s="198"/>
      <c r="E267" s="484" t="s">
        <v>977</v>
      </c>
      <c r="F267" s="269"/>
      <c r="G267" s="269">
        <v>4269</v>
      </c>
      <c r="H267" s="275">
        <v>15452</v>
      </c>
      <c r="I267" s="275">
        <f>H267</f>
        <v>15452</v>
      </c>
      <c r="J267" s="660"/>
      <c r="K267" s="677"/>
      <c r="L267" s="285"/>
      <c r="M267" s="251"/>
      <c r="N267" s="251"/>
      <c r="O267" s="254"/>
      <c r="P267" s="258"/>
      <c r="Q267" s="254"/>
      <c r="R267" s="258"/>
      <c r="S267" s="98"/>
    </row>
    <row r="268" spans="1:19" ht="19.5" customHeight="1">
      <c r="A268" s="204"/>
      <c r="B268" s="209"/>
      <c r="C268" s="198"/>
      <c r="D268" s="198"/>
      <c r="E268" s="484" t="s">
        <v>991</v>
      </c>
      <c r="F268" s="269"/>
      <c r="G268" s="269">
        <v>5113</v>
      </c>
      <c r="H268" s="278">
        <v>0</v>
      </c>
      <c r="I268" s="278"/>
      <c r="J268" s="661">
        <f>H268</f>
        <v>0</v>
      </c>
      <c r="K268" s="678"/>
      <c r="L268" s="202"/>
      <c r="M268" s="253"/>
      <c r="N268" s="253"/>
      <c r="O268" s="254"/>
      <c r="P268" s="254"/>
      <c r="Q268" s="254"/>
      <c r="R268" s="254"/>
      <c r="S268" s="98"/>
    </row>
    <row r="269" spans="1:19" ht="17.25" customHeight="1">
      <c r="A269" s="204"/>
      <c r="B269" s="209"/>
      <c r="C269" s="198"/>
      <c r="D269" s="198"/>
      <c r="E269" s="484" t="s">
        <v>981</v>
      </c>
      <c r="F269" s="269"/>
      <c r="G269" s="269">
        <v>5129</v>
      </c>
      <c r="H269" s="278">
        <v>0</v>
      </c>
      <c r="I269" s="278"/>
      <c r="J269" s="661">
        <f>H269</f>
        <v>0</v>
      </c>
      <c r="K269" s="678"/>
      <c r="L269" s="202"/>
      <c r="M269" s="253"/>
      <c r="N269" s="253"/>
      <c r="O269" s="254"/>
      <c r="P269" s="254"/>
      <c r="Q269" s="254"/>
      <c r="R269" s="254"/>
      <c r="S269" s="98"/>
    </row>
    <row r="270" spans="1:19" ht="19.5" customHeight="1">
      <c r="A270" s="204"/>
      <c r="B270" s="209"/>
      <c r="C270" s="198"/>
      <c r="D270" s="198"/>
      <c r="E270" s="484" t="s">
        <v>363</v>
      </c>
      <c r="F270" s="269"/>
      <c r="G270" s="269"/>
      <c r="H270" s="275"/>
      <c r="I270" s="275"/>
      <c r="J270" s="660"/>
      <c r="K270" s="678"/>
      <c r="L270" s="202"/>
      <c r="M270" s="253"/>
      <c r="N270" s="253"/>
      <c r="O270" s="254"/>
      <c r="P270" s="254"/>
      <c r="Q270" s="254"/>
      <c r="R270" s="254"/>
      <c r="S270" s="98"/>
    </row>
    <row r="271" spans="1:19" ht="18.75" customHeight="1">
      <c r="A271" s="204"/>
      <c r="B271" s="209"/>
      <c r="C271" s="198"/>
      <c r="D271" s="198"/>
      <c r="E271" s="484" t="s">
        <v>363</v>
      </c>
      <c r="F271" s="269"/>
      <c r="G271" s="269"/>
      <c r="H271" s="265"/>
      <c r="I271" s="265"/>
      <c r="J271" s="658"/>
      <c r="K271" s="678"/>
      <c r="L271" s="202"/>
      <c r="M271" s="253"/>
      <c r="N271" s="253"/>
      <c r="O271" s="254"/>
      <c r="P271" s="254"/>
      <c r="Q271" s="254"/>
      <c r="R271" s="254"/>
      <c r="S271" s="98"/>
    </row>
    <row r="272" spans="1:19" ht="15.75" customHeight="1">
      <c r="A272" s="204">
        <v>2452</v>
      </c>
      <c r="B272" s="209" t="s">
        <v>425</v>
      </c>
      <c r="C272" s="198">
        <v>5</v>
      </c>
      <c r="D272" s="198">
        <v>2</v>
      </c>
      <c r="E272" s="484" t="s">
        <v>722</v>
      </c>
      <c r="F272" s="277" t="s">
        <v>723</v>
      </c>
      <c r="G272" s="277"/>
      <c r="H272" s="265"/>
      <c r="I272" s="265"/>
      <c r="J272" s="658"/>
      <c r="K272" s="678"/>
      <c r="L272" s="202"/>
      <c r="M272" s="253"/>
      <c r="N272" s="253"/>
      <c r="O272" s="254"/>
      <c r="P272" s="254"/>
      <c r="Q272" s="254"/>
      <c r="R272" s="254"/>
      <c r="S272" s="98"/>
    </row>
    <row r="273" spans="1:19" ht="47.25" hidden="1">
      <c r="A273" s="204"/>
      <c r="B273" s="209"/>
      <c r="C273" s="198"/>
      <c r="D273" s="198"/>
      <c r="E273" s="484" t="s">
        <v>362</v>
      </c>
      <c r="F273" s="269"/>
      <c r="G273" s="269"/>
      <c r="H273" s="265"/>
      <c r="I273" s="265"/>
      <c r="J273" s="658"/>
      <c r="K273" s="678"/>
      <c r="L273" s="202"/>
      <c r="M273" s="253"/>
      <c r="N273" s="253"/>
      <c r="O273" s="254"/>
      <c r="P273" s="254"/>
      <c r="Q273" s="254"/>
      <c r="R273" s="254"/>
      <c r="S273" s="98"/>
    </row>
    <row r="274" spans="1:19" ht="21.75" customHeight="1">
      <c r="A274" s="204"/>
      <c r="B274" s="209"/>
      <c r="C274" s="198"/>
      <c r="D274" s="198"/>
      <c r="E274" s="484" t="s">
        <v>363</v>
      </c>
      <c r="F274" s="269"/>
      <c r="G274" s="269"/>
      <c r="H274" s="265"/>
      <c r="I274" s="265"/>
      <c r="J274" s="658"/>
      <c r="K274" s="678"/>
      <c r="L274" s="202"/>
      <c r="M274" s="253"/>
      <c r="N274" s="253"/>
      <c r="O274" s="254"/>
      <c r="P274" s="254"/>
      <c r="Q274" s="254"/>
      <c r="R274" s="254"/>
      <c r="S274" s="98"/>
    </row>
    <row r="275" spans="1:19" ht="23.25" customHeight="1">
      <c r="A275" s="204"/>
      <c r="B275" s="209"/>
      <c r="C275" s="198"/>
      <c r="D275" s="198"/>
      <c r="E275" s="484" t="s">
        <v>363</v>
      </c>
      <c r="F275" s="269"/>
      <c r="G275" s="269"/>
      <c r="H275" s="265"/>
      <c r="I275" s="265"/>
      <c r="J275" s="658"/>
      <c r="K275" s="678"/>
      <c r="L275" s="202"/>
      <c r="M275" s="253"/>
      <c r="N275" s="253"/>
      <c r="O275" s="254"/>
      <c r="P275" s="254"/>
      <c r="Q275" s="254"/>
      <c r="R275" s="254"/>
      <c r="S275" s="98"/>
    </row>
    <row r="276" spans="1:19" ht="21.75" customHeight="1">
      <c r="A276" s="204">
        <v>2453</v>
      </c>
      <c r="B276" s="209" t="s">
        <v>425</v>
      </c>
      <c r="C276" s="198">
        <v>5</v>
      </c>
      <c r="D276" s="198">
        <v>3</v>
      </c>
      <c r="E276" s="484" t="s">
        <v>724</v>
      </c>
      <c r="F276" s="277" t="s">
        <v>725</v>
      </c>
      <c r="G276" s="277"/>
      <c r="H276" s="265"/>
      <c r="I276" s="265"/>
      <c r="J276" s="658"/>
      <c r="K276" s="678"/>
      <c r="L276" s="202"/>
      <c r="M276" s="253"/>
      <c r="N276" s="253"/>
      <c r="O276" s="254"/>
      <c r="P276" s="254"/>
      <c r="Q276" s="254"/>
      <c r="R276" s="254"/>
      <c r="S276" s="98"/>
    </row>
    <row r="277" spans="1:19" ht="18" customHeight="1">
      <c r="A277" s="204"/>
      <c r="B277" s="209"/>
      <c r="C277" s="198"/>
      <c r="D277" s="198"/>
      <c r="E277" s="484" t="s">
        <v>362</v>
      </c>
      <c r="F277" s="269"/>
      <c r="G277" s="269"/>
      <c r="H277" s="265"/>
      <c r="I277" s="265"/>
      <c r="J277" s="658"/>
      <c r="K277" s="678"/>
      <c r="L277" s="202"/>
      <c r="M277" s="253"/>
      <c r="N277" s="253"/>
      <c r="O277" s="254"/>
      <c r="P277" s="254"/>
      <c r="Q277" s="254"/>
      <c r="R277" s="254"/>
      <c r="S277" s="98"/>
    </row>
    <row r="278" spans="1:19" ht="22.5" customHeight="1">
      <c r="A278" s="204"/>
      <c r="B278" s="209"/>
      <c r="C278" s="198"/>
      <c r="D278" s="198"/>
      <c r="E278" s="484" t="s">
        <v>363</v>
      </c>
      <c r="F278" s="269"/>
      <c r="G278" s="269"/>
      <c r="H278" s="265"/>
      <c r="I278" s="265"/>
      <c r="J278" s="658"/>
      <c r="K278" s="678"/>
      <c r="L278" s="202"/>
      <c r="M278" s="253"/>
      <c r="N278" s="253"/>
      <c r="O278" s="254"/>
      <c r="P278" s="254"/>
      <c r="Q278" s="254"/>
      <c r="R278" s="254"/>
      <c r="S278" s="98"/>
    </row>
    <row r="279" spans="1:19" ht="21" customHeight="1">
      <c r="A279" s="204"/>
      <c r="B279" s="209"/>
      <c r="C279" s="198"/>
      <c r="D279" s="198"/>
      <c r="E279" s="484" t="s">
        <v>363</v>
      </c>
      <c r="F279" s="269"/>
      <c r="G279" s="269"/>
      <c r="H279" s="265"/>
      <c r="I279" s="265"/>
      <c r="J279" s="658"/>
      <c r="K279" s="678"/>
      <c r="L279" s="202"/>
      <c r="M279" s="253"/>
      <c r="N279" s="253"/>
      <c r="O279" s="254"/>
      <c r="P279" s="254"/>
      <c r="Q279" s="254"/>
      <c r="R279" s="254"/>
      <c r="S279" s="98"/>
    </row>
    <row r="280" spans="1:19" ht="22.5" customHeight="1">
      <c r="A280" s="204">
        <v>2454</v>
      </c>
      <c r="B280" s="209" t="s">
        <v>425</v>
      </c>
      <c r="C280" s="198">
        <v>5</v>
      </c>
      <c r="D280" s="198">
        <v>4</v>
      </c>
      <c r="E280" s="484" t="s">
        <v>726</v>
      </c>
      <c r="F280" s="277" t="s">
        <v>727</v>
      </c>
      <c r="G280" s="277"/>
      <c r="H280" s="265"/>
      <c r="I280" s="265"/>
      <c r="J280" s="658"/>
      <c r="K280" s="678"/>
      <c r="L280" s="202"/>
      <c r="M280" s="253"/>
      <c r="N280" s="253"/>
      <c r="O280" s="254"/>
      <c r="P280" s="254"/>
      <c r="Q280" s="254"/>
      <c r="R280" s="254"/>
      <c r="S280" s="98"/>
    </row>
    <row r="281" spans="1:19" ht="0.75" customHeight="1">
      <c r="A281" s="204"/>
      <c r="B281" s="209"/>
      <c r="C281" s="198"/>
      <c r="D281" s="198"/>
      <c r="E281" s="484" t="s">
        <v>362</v>
      </c>
      <c r="F281" s="269"/>
      <c r="G281" s="269"/>
      <c r="H281" s="265"/>
      <c r="I281" s="265"/>
      <c r="J281" s="658"/>
      <c r="K281" s="678"/>
      <c r="L281" s="202"/>
      <c r="M281" s="253"/>
      <c r="N281" s="253"/>
      <c r="O281" s="254"/>
      <c r="P281" s="254"/>
      <c r="Q281" s="254"/>
      <c r="R281" s="254"/>
      <c r="S281" s="98"/>
    </row>
    <row r="282" spans="1:19" ht="23.25" customHeight="1">
      <c r="A282" s="204"/>
      <c r="B282" s="209"/>
      <c r="C282" s="198"/>
      <c r="D282" s="198"/>
      <c r="E282" s="484" t="s">
        <v>363</v>
      </c>
      <c r="F282" s="269"/>
      <c r="G282" s="269"/>
      <c r="H282" s="265"/>
      <c r="I282" s="265"/>
      <c r="J282" s="658"/>
      <c r="K282" s="678"/>
      <c r="L282" s="202"/>
      <c r="M282" s="253"/>
      <c r="N282" s="253"/>
      <c r="O282" s="254"/>
      <c r="P282" s="254"/>
      <c r="Q282" s="254"/>
      <c r="R282" s="254"/>
      <c r="S282" s="98"/>
    </row>
    <row r="283" spans="1:19" ht="21.75" customHeight="1">
      <c r="A283" s="204"/>
      <c r="B283" s="209"/>
      <c r="C283" s="198"/>
      <c r="D283" s="198"/>
      <c r="E283" s="484" t="s">
        <v>363</v>
      </c>
      <c r="F283" s="269"/>
      <c r="G283" s="269"/>
      <c r="H283" s="265"/>
      <c r="I283" s="265"/>
      <c r="J283" s="658"/>
      <c r="K283" s="678"/>
      <c r="L283" s="202"/>
      <c r="M283" s="253"/>
      <c r="N283" s="253"/>
      <c r="O283" s="254"/>
      <c r="P283" s="254"/>
      <c r="Q283" s="254"/>
      <c r="R283" s="254"/>
      <c r="S283" s="98"/>
    </row>
    <row r="284" spans="1:19" ht="18.75" customHeight="1">
      <c r="A284" s="204">
        <v>2455</v>
      </c>
      <c r="B284" s="209" t="s">
        <v>425</v>
      </c>
      <c r="C284" s="198">
        <v>5</v>
      </c>
      <c r="D284" s="198">
        <v>5</v>
      </c>
      <c r="E284" s="484" t="s">
        <v>728</v>
      </c>
      <c r="F284" s="277" t="s">
        <v>729</v>
      </c>
      <c r="G284" s="277"/>
      <c r="H284" s="265"/>
      <c r="I284" s="265"/>
      <c r="J284" s="658"/>
      <c r="K284" s="678"/>
      <c r="L284" s="202"/>
      <c r="M284" s="253"/>
      <c r="N284" s="253"/>
      <c r="O284" s="254"/>
      <c r="P284" s="254"/>
      <c r="Q284" s="254"/>
      <c r="R284" s="254"/>
      <c r="S284" s="98"/>
    </row>
    <row r="285" spans="1:19" ht="0.75" customHeight="1">
      <c r="A285" s="204"/>
      <c r="B285" s="209"/>
      <c r="C285" s="198"/>
      <c r="D285" s="198"/>
      <c r="E285" s="484" t="s">
        <v>362</v>
      </c>
      <c r="F285" s="269"/>
      <c r="G285" s="269"/>
      <c r="H285" s="265"/>
      <c r="I285" s="265"/>
      <c r="J285" s="658"/>
      <c r="K285" s="678"/>
      <c r="L285" s="202"/>
      <c r="M285" s="253"/>
      <c r="N285" s="253"/>
      <c r="O285" s="254"/>
      <c r="P285" s="254"/>
      <c r="Q285" s="254"/>
      <c r="R285" s="254"/>
      <c r="S285" s="98"/>
    </row>
    <row r="286" spans="1:19" ht="19.5" customHeight="1">
      <c r="A286" s="204"/>
      <c r="B286" s="209"/>
      <c r="C286" s="198"/>
      <c r="D286" s="198"/>
      <c r="E286" s="484" t="s">
        <v>363</v>
      </c>
      <c r="F286" s="269"/>
      <c r="G286" s="269"/>
      <c r="H286" s="265"/>
      <c r="I286" s="265"/>
      <c r="J286" s="658"/>
      <c r="K286" s="678"/>
      <c r="L286" s="202"/>
      <c r="M286" s="253"/>
      <c r="N286" s="253"/>
      <c r="O286" s="254"/>
      <c r="P286" s="254"/>
      <c r="Q286" s="254"/>
      <c r="R286" s="254"/>
      <c r="S286" s="98"/>
    </row>
    <row r="287" spans="1:18" s="107" customFormat="1" ht="20.25" customHeight="1">
      <c r="A287" s="204"/>
      <c r="B287" s="209"/>
      <c r="C287" s="198"/>
      <c r="D287" s="198"/>
      <c r="E287" s="484" t="s">
        <v>363</v>
      </c>
      <c r="F287" s="269"/>
      <c r="G287" s="269"/>
      <c r="H287" s="265"/>
      <c r="I287" s="265"/>
      <c r="J287" s="658"/>
      <c r="K287" s="678"/>
      <c r="L287" s="202"/>
      <c r="M287" s="253"/>
      <c r="N287" s="253"/>
      <c r="O287" s="255"/>
      <c r="P287" s="255"/>
      <c r="Q287" s="255"/>
      <c r="R287" s="255"/>
    </row>
    <row r="288" spans="1:19" ht="21" customHeight="1">
      <c r="A288" s="204">
        <v>2460</v>
      </c>
      <c r="B288" s="209" t="s">
        <v>425</v>
      </c>
      <c r="C288" s="198">
        <v>6</v>
      </c>
      <c r="D288" s="198">
        <v>0</v>
      </c>
      <c r="E288" s="484" t="s">
        <v>730</v>
      </c>
      <c r="F288" s="371" t="s">
        <v>731</v>
      </c>
      <c r="G288" s="371"/>
      <c r="H288" s="265"/>
      <c r="I288" s="265"/>
      <c r="J288" s="658"/>
      <c r="K288" s="678"/>
      <c r="L288" s="202"/>
      <c r="M288" s="253"/>
      <c r="N288" s="253"/>
      <c r="O288" s="254"/>
      <c r="P288" s="254"/>
      <c r="Q288" s="254"/>
      <c r="R288" s="254"/>
      <c r="S288" s="98"/>
    </row>
    <row r="289" spans="1:19" ht="21.75" customHeight="1">
      <c r="A289" s="204"/>
      <c r="B289" s="209"/>
      <c r="C289" s="198"/>
      <c r="D289" s="198"/>
      <c r="E289" s="484" t="s">
        <v>286</v>
      </c>
      <c r="F289" s="371"/>
      <c r="G289" s="371"/>
      <c r="H289" s="265"/>
      <c r="I289" s="265"/>
      <c r="J289" s="658"/>
      <c r="K289" s="678"/>
      <c r="L289" s="202"/>
      <c r="M289" s="253"/>
      <c r="N289" s="253"/>
      <c r="O289" s="254"/>
      <c r="P289" s="254"/>
      <c r="Q289" s="254"/>
      <c r="R289" s="254"/>
      <c r="S289" s="98"/>
    </row>
    <row r="290" spans="1:19" ht="19.5" customHeight="1">
      <c r="A290" s="204">
        <v>2461</v>
      </c>
      <c r="B290" s="209" t="s">
        <v>425</v>
      </c>
      <c r="C290" s="198">
        <v>6</v>
      </c>
      <c r="D290" s="198">
        <v>1</v>
      </c>
      <c r="E290" s="484" t="s">
        <v>732</v>
      </c>
      <c r="F290" s="277" t="s">
        <v>731</v>
      </c>
      <c r="G290" s="277"/>
      <c r="H290" s="265"/>
      <c r="I290" s="265"/>
      <c r="J290" s="658"/>
      <c r="K290" s="678"/>
      <c r="L290" s="202"/>
      <c r="M290" s="253"/>
      <c r="N290" s="253"/>
      <c r="O290" s="254"/>
      <c r="P290" s="254"/>
      <c r="Q290" s="254"/>
      <c r="R290" s="254"/>
      <c r="S290" s="98"/>
    </row>
    <row r="291" spans="1:19" ht="18" customHeight="1">
      <c r="A291" s="204"/>
      <c r="B291" s="209"/>
      <c r="C291" s="198"/>
      <c r="D291" s="198"/>
      <c r="E291" s="484" t="s">
        <v>362</v>
      </c>
      <c r="F291" s="269"/>
      <c r="G291" s="269"/>
      <c r="H291" s="265"/>
      <c r="I291" s="265"/>
      <c r="J291" s="658"/>
      <c r="K291" s="678"/>
      <c r="L291" s="202"/>
      <c r="M291" s="253"/>
      <c r="N291" s="253"/>
      <c r="O291" s="254"/>
      <c r="P291" s="254"/>
      <c r="Q291" s="254"/>
      <c r="R291" s="254"/>
      <c r="S291" s="98"/>
    </row>
    <row r="292" spans="1:19" ht="21.75" customHeight="1">
      <c r="A292" s="204"/>
      <c r="B292" s="209"/>
      <c r="C292" s="198"/>
      <c r="D292" s="198"/>
      <c r="E292" s="484" t="s">
        <v>363</v>
      </c>
      <c r="F292" s="269"/>
      <c r="G292" s="269"/>
      <c r="H292" s="265"/>
      <c r="I292" s="265"/>
      <c r="J292" s="658"/>
      <c r="K292" s="678"/>
      <c r="L292" s="202"/>
      <c r="M292" s="253"/>
      <c r="N292" s="253"/>
      <c r="O292" s="254"/>
      <c r="P292" s="254"/>
      <c r="Q292" s="254"/>
      <c r="R292" s="254"/>
      <c r="S292" s="98"/>
    </row>
    <row r="293" spans="1:18" s="107" customFormat="1" ht="18" customHeight="1">
      <c r="A293" s="204"/>
      <c r="B293" s="209"/>
      <c r="C293" s="198"/>
      <c r="D293" s="198"/>
      <c r="E293" s="484" t="s">
        <v>363</v>
      </c>
      <c r="F293" s="269"/>
      <c r="G293" s="269"/>
      <c r="H293" s="265"/>
      <c r="I293" s="265"/>
      <c r="J293" s="658"/>
      <c r="K293" s="678"/>
      <c r="L293" s="202"/>
      <c r="M293" s="253"/>
      <c r="N293" s="253"/>
      <c r="O293" s="255"/>
      <c r="P293" s="255"/>
      <c r="Q293" s="255"/>
      <c r="R293" s="255"/>
    </row>
    <row r="294" spans="1:19" ht="18" customHeight="1">
      <c r="A294" s="204">
        <v>2470</v>
      </c>
      <c r="B294" s="209" t="s">
        <v>425</v>
      </c>
      <c r="C294" s="198">
        <v>7</v>
      </c>
      <c r="D294" s="198">
        <v>0</v>
      </c>
      <c r="E294" s="484" t="s">
        <v>733</v>
      </c>
      <c r="F294" s="277" t="s">
        <v>734</v>
      </c>
      <c r="G294" s="277"/>
      <c r="H294" s="265"/>
      <c r="I294" s="265"/>
      <c r="J294" s="658"/>
      <c r="K294" s="678"/>
      <c r="L294" s="202"/>
      <c r="M294" s="253"/>
      <c r="N294" s="253"/>
      <c r="O294" s="254"/>
      <c r="P294" s="254"/>
      <c r="Q294" s="254"/>
      <c r="R294" s="254"/>
      <c r="S294" s="98"/>
    </row>
    <row r="295" spans="1:19" ht="17.25" customHeight="1">
      <c r="A295" s="204"/>
      <c r="B295" s="209"/>
      <c r="C295" s="198"/>
      <c r="D295" s="198"/>
      <c r="E295" s="484" t="s">
        <v>286</v>
      </c>
      <c r="F295" s="371"/>
      <c r="G295" s="371"/>
      <c r="H295" s="265"/>
      <c r="I295" s="265"/>
      <c r="J295" s="658"/>
      <c r="K295" s="678"/>
      <c r="L295" s="202"/>
      <c r="M295" s="253"/>
      <c r="N295" s="253"/>
      <c r="O295" s="254"/>
      <c r="P295" s="254"/>
      <c r="Q295" s="254"/>
      <c r="R295" s="254"/>
      <c r="S295" s="98"/>
    </row>
    <row r="296" spans="1:19" ht="14.25" customHeight="1">
      <c r="A296" s="204">
        <v>2471</v>
      </c>
      <c r="B296" s="209" t="s">
        <v>425</v>
      </c>
      <c r="C296" s="198">
        <v>7</v>
      </c>
      <c r="D296" s="198">
        <v>1</v>
      </c>
      <c r="E296" s="484" t="s">
        <v>735</v>
      </c>
      <c r="F296" s="277" t="s">
        <v>736</v>
      </c>
      <c r="G296" s="277"/>
      <c r="H296" s="265"/>
      <c r="I296" s="265"/>
      <c r="J296" s="658"/>
      <c r="K296" s="678"/>
      <c r="L296" s="202"/>
      <c r="M296" s="253"/>
      <c r="N296" s="253"/>
      <c r="O296" s="254"/>
      <c r="P296" s="254"/>
      <c r="Q296" s="254"/>
      <c r="R296" s="254"/>
      <c r="S296" s="98"/>
    </row>
    <row r="297" spans="1:19" ht="14.25" customHeight="1">
      <c r="A297" s="204"/>
      <c r="B297" s="209"/>
      <c r="C297" s="198"/>
      <c r="D297" s="198"/>
      <c r="E297" s="484" t="s">
        <v>362</v>
      </c>
      <c r="F297" s="269"/>
      <c r="G297" s="269"/>
      <c r="H297" s="265"/>
      <c r="I297" s="265"/>
      <c r="J297" s="658"/>
      <c r="K297" s="678"/>
      <c r="L297" s="202"/>
      <c r="M297" s="253"/>
      <c r="N297" s="253"/>
      <c r="O297" s="254"/>
      <c r="P297" s="254"/>
      <c r="Q297" s="254"/>
      <c r="R297" s="254"/>
      <c r="S297" s="98"/>
    </row>
    <row r="298" spans="1:19" ht="19.5" customHeight="1">
      <c r="A298" s="204"/>
      <c r="B298" s="209"/>
      <c r="C298" s="198"/>
      <c r="D298" s="198"/>
      <c r="E298" s="484" t="s">
        <v>363</v>
      </c>
      <c r="F298" s="269"/>
      <c r="G298" s="269"/>
      <c r="H298" s="265"/>
      <c r="I298" s="265"/>
      <c r="J298" s="658"/>
      <c r="K298" s="678"/>
      <c r="L298" s="202"/>
      <c r="M298" s="253"/>
      <c r="N298" s="253"/>
      <c r="O298" s="254"/>
      <c r="P298" s="254"/>
      <c r="Q298" s="254"/>
      <c r="R298" s="254"/>
      <c r="S298" s="98"/>
    </row>
    <row r="299" spans="1:19" ht="22.5" customHeight="1">
      <c r="A299" s="204"/>
      <c r="B299" s="209"/>
      <c r="C299" s="198"/>
      <c r="D299" s="198"/>
      <c r="E299" s="484" t="s">
        <v>363</v>
      </c>
      <c r="F299" s="269"/>
      <c r="G299" s="269"/>
      <c r="H299" s="265"/>
      <c r="I299" s="265"/>
      <c r="J299" s="658"/>
      <c r="K299" s="678"/>
      <c r="L299" s="202"/>
      <c r="M299" s="253"/>
      <c r="N299" s="253"/>
      <c r="O299" s="254"/>
      <c r="P299" s="254"/>
      <c r="Q299" s="254"/>
      <c r="R299" s="254"/>
      <c r="S299" s="98"/>
    </row>
    <row r="300" spans="1:19" ht="16.5" customHeight="1">
      <c r="A300" s="204">
        <v>2472</v>
      </c>
      <c r="B300" s="209" t="s">
        <v>425</v>
      </c>
      <c r="C300" s="198">
        <v>7</v>
      </c>
      <c r="D300" s="198">
        <v>2</v>
      </c>
      <c r="E300" s="484" t="s">
        <v>737</v>
      </c>
      <c r="F300" s="552" t="s">
        <v>738</v>
      </c>
      <c r="G300" s="552"/>
      <c r="H300" s="265"/>
      <c r="I300" s="265"/>
      <c r="J300" s="658"/>
      <c r="K300" s="678"/>
      <c r="L300" s="202"/>
      <c r="M300" s="253"/>
      <c r="N300" s="253"/>
      <c r="O300" s="254"/>
      <c r="P300" s="254"/>
      <c r="Q300" s="254"/>
      <c r="R300" s="254"/>
      <c r="S300" s="98"/>
    </row>
    <row r="301" spans="1:19" ht="18" customHeight="1">
      <c r="A301" s="204"/>
      <c r="B301" s="209"/>
      <c r="C301" s="198"/>
      <c r="D301" s="198"/>
      <c r="E301" s="484" t="s">
        <v>362</v>
      </c>
      <c r="F301" s="269"/>
      <c r="G301" s="269"/>
      <c r="H301" s="265"/>
      <c r="I301" s="265"/>
      <c r="J301" s="658"/>
      <c r="K301" s="678"/>
      <c r="L301" s="202"/>
      <c r="M301" s="253"/>
      <c r="N301" s="253"/>
      <c r="O301" s="254"/>
      <c r="P301" s="254"/>
      <c r="Q301" s="254"/>
      <c r="R301" s="254"/>
      <c r="S301" s="98"/>
    </row>
    <row r="302" spans="1:19" ht="22.5" customHeight="1">
      <c r="A302" s="204"/>
      <c r="B302" s="209"/>
      <c r="C302" s="198"/>
      <c r="D302" s="198"/>
      <c r="E302" s="484" t="s">
        <v>363</v>
      </c>
      <c r="F302" s="269"/>
      <c r="G302" s="269"/>
      <c r="H302" s="265"/>
      <c r="I302" s="265"/>
      <c r="J302" s="658"/>
      <c r="K302" s="678"/>
      <c r="L302" s="202"/>
      <c r="M302" s="253"/>
      <c r="N302" s="253"/>
      <c r="O302" s="254"/>
      <c r="P302" s="254"/>
      <c r="Q302" s="254"/>
      <c r="R302" s="254"/>
      <c r="S302" s="98"/>
    </row>
    <row r="303" spans="1:19" ht="22.5" customHeight="1">
      <c r="A303" s="204"/>
      <c r="B303" s="209"/>
      <c r="C303" s="198"/>
      <c r="D303" s="198"/>
      <c r="E303" s="484" t="s">
        <v>363</v>
      </c>
      <c r="F303" s="269"/>
      <c r="G303" s="269"/>
      <c r="H303" s="265"/>
      <c r="I303" s="265"/>
      <c r="J303" s="658"/>
      <c r="K303" s="678"/>
      <c r="L303" s="202"/>
      <c r="M303" s="253"/>
      <c r="N303" s="253"/>
      <c r="O303" s="254"/>
      <c r="P303" s="254"/>
      <c r="Q303" s="254"/>
      <c r="R303" s="254"/>
      <c r="S303" s="98"/>
    </row>
    <row r="304" spans="1:19" ht="23.25" customHeight="1">
      <c r="A304" s="204">
        <v>2473</v>
      </c>
      <c r="B304" s="209" t="s">
        <v>425</v>
      </c>
      <c r="C304" s="198">
        <v>7</v>
      </c>
      <c r="D304" s="198">
        <v>3</v>
      </c>
      <c r="E304" s="484" t="s">
        <v>739</v>
      </c>
      <c r="F304" s="277" t="s">
        <v>740</v>
      </c>
      <c r="G304" s="277"/>
      <c r="H304" s="265"/>
      <c r="I304" s="265"/>
      <c r="J304" s="658"/>
      <c r="K304" s="678"/>
      <c r="L304" s="202"/>
      <c r="M304" s="253"/>
      <c r="N304" s="253"/>
      <c r="O304" s="254"/>
      <c r="P304" s="254"/>
      <c r="Q304" s="254"/>
      <c r="R304" s="254"/>
      <c r="S304" s="98"/>
    </row>
    <row r="305" spans="1:19" ht="18" customHeight="1">
      <c r="A305" s="204"/>
      <c r="B305" s="209"/>
      <c r="C305" s="198"/>
      <c r="D305" s="198"/>
      <c r="E305" s="484" t="s">
        <v>362</v>
      </c>
      <c r="F305" s="269"/>
      <c r="G305" s="269"/>
      <c r="H305" s="265"/>
      <c r="I305" s="265"/>
      <c r="J305" s="658"/>
      <c r="K305" s="678"/>
      <c r="L305" s="202"/>
      <c r="M305" s="253"/>
      <c r="N305" s="253"/>
      <c r="O305" s="254"/>
      <c r="P305" s="254"/>
      <c r="Q305" s="254"/>
      <c r="R305" s="254"/>
      <c r="S305" s="98"/>
    </row>
    <row r="306" spans="1:19" ht="25.5" customHeight="1">
      <c r="A306" s="204"/>
      <c r="B306" s="209"/>
      <c r="C306" s="198"/>
      <c r="D306" s="198"/>
      <c r="E306" s="484" t="s">
        <v>363</v>
      </c>
      <c r="F306" s="269"/>
      <c r="G306" s="269"/>
      <c r="H306" s="265"/>
      <c r="I306" s="265"/>
      <c r="J306" s="658"/>
      <c r="K306" s="678"/>
      <c r="L306" s="202"/>
      <c r="M306" s="253"/>
      <c r="N306" s="253"/>
      <c r="O306" s="254"/>
      <c r="P306" s="254"/>
      <c r="Q306" s="254"/>
      <c r="R306" s="254"/>
      <c r="S306" s="98"/>
    </row>
    <row r="307" spans="1:19" ht="21" customHeight="1">
      <c r="A307" s="204"/>
      <c r="B307" s="209"/>
      <c r="C307" s="198"/>
      <c r="D307" s="198"/>
      <c r="E307" s="484" t="s">
        <v>363</v>
      </c>
      <c r="F307" s="269"/>
      <c r="G307" s="269"/>
      <c r="H307" s="265"/>
      <c r="I307" s="265"/>
      <c r="J307" s="658"/>
      <c r="K307" s="678"/>
      <c r="L307" s="202"/>
      <c r="M307" s="253"/>
      <c r="N307" s="253"/>
      <c r="O307" s="254"/>
      <c r="P307" s="254"/>
      <c r="Q307" s="254"/>
      <c r="R307" s="254"/>
      <c r="S307" s="98"/>
    </row>
    <row r="308" spans="1:19" ht="16.5" customHeight="1">
      <c r="A308" s="204">
        <v>2474</v>
      </c>
      <c r="B308" s="209" t="s">
        <v>425</v>
      </c>
      <c r="C308" s="198">
        <v>7</v>
      </c>
      <c r="D308" s="198">
        <v>4</v>
      </c>
      <c r="E308" s="484" t="s">
        <v>741</v>
      </c>
      <c r="F308" s="269" t="s">
        <v>742</v>
      </c>
      <c r="G308" s="269"/>
      <c r="H308" s="265"/>
      <c r="I308" s="265"/>
      <c r="J308" s="658"/>
      <c r="K308" s="678"/>
      <c r="L308" s="202"/>
      <c r="M308" s="253"/>
      <c r="N308" s="253"/>
      <c r="O308" s="254"/>
      <c r="P308" s="254"/>
      <c r="Q308" s="254"/>
      <c r="R308" s="254"/>
      <c r="S308" s="98"/>
    </row>
    <row r="309" spans="1:19" ht="28.5" customHeight="1">
      <c r="A309" s="204"/>
      <c r="B309" s="209"/>
      <c r="C309" s="198"/>
      <c r="D309" s="198"/>
      <c r="E309" s="484" t="s">
        <v>362</v>
      </c>
      <c r="F309" s="269"/>
      <c r="G309" s="269"/>
      <c r="H309" s="265"/>
      <c r="I309" s="265"/>
      <c r="J309" s="658"/>
      <c r="K309" s="678"/>
      <c r="L309" s="202"/>
      <c r="M309" s="253"/>
      <c r="N309" s="253"/>
      <c r="O309" s="254"/>
      <c r="P309" s="254"/>
      <c r="Q309" s="254"/>
      <c r="R309" s="254"/>
      <c r="S309" s="98"/>
    </row>
    <row r="310" spans="1:19" ht="19.5" customHeight="1">
      <c r="A310" s="204"/>
      <c r="B310" s="209"/>
      <c r="C310" s="198"/>
      <c r="D310" s="198"/>
      <c r="E310" s="484" t="s">
        <v>363</v>
      </c>
      <c r="F310" s="269"/>
      <c r="G310" s="269"/>
      <c r="H310" s="265"/>
      <c r="I310" s="265"/>
      <c r="J310" s="658"/>
      <c r="K310" s="678"/>
      <c r="L310" s="202"/>
      <c r="M310" s="253"/>
      <c r="N310" s="253"/>
      <c r="O310" s="254"/>
      <c r="P310" s="254"/>
      <c r="Q310" s="254"/>
      <c r="R310" s="254"/>
      <c r="S310" s="98"/>
    </row>
    <row r="311" spans="1:18" s="107" customFormat="1" ht="17.25" customHeight="1">
      <c r="A311" s="204"/>
      <c r="B311" s="209"/>
      <c r="C311" s="198"/>
      <c r="D311" s="198"/>
      <c r="E311" s="484" t="s">
        <v>363</v>
      </c>
      <c r="F311" s="269"/>
      <c r="G311" s="269"/>
      <c r="H311" s="265"/>
      <c r="I311" s="265"/>
      <c r="J311" s="658"/>
      <c r="K311" s="678"/>
      <c r="L311" s="202"/>
      <c r="M311" s="253"/>
      <c r="N311" s="253"/>
      <c r="O311" s="255"/>
      <c r="P311" s="255"/>
      <c r="Q311" s="255"/>
      <c r="R311" s="255"/>
    </row>
    <row r="312" spans="1:19" ht="40.5" customHeight="1">
      <c r="A312" s="204">
        <v>2480</v>
      </c>
      <c r="B312" s="209" t="s">
        <v>425</v>
      </c>
      <c r="C312" s="198">
        <v>8</v>
      </c>
      <c r="D312" s="198">
        <v>0</v>
      </c>
      <c r="E312" s="484" t="s">
        <v>743</v>
      </c>
      <c r="F312" s="371" t="s">
        <v>744</v>
      </c>
      <c r="G312" s="371"/>
      <c r="H312" s="265"/>
      <c r="I312" s="265"/>
      <c r="J312" s="658"/>
      <c r="K312" s="678"/>
      <c r="L312" s="202"/>
      <c r="M312" s="253"/>
      <c r="N312" s="253"/>
      <c r="O312" s="254"/>
      <c r="P312" s="254"/>
      <c r="Q312" s="254"/>
      <c r="R312" s="254"/>
      <c r="S312" s="98"/>
    </row>
    <row r="313" spans="1:19" ht="20.25" customHeight="1">
      <c r="A313" s="204"/>
      <c r="B313" s="209"/>
      <c r="C313" s="198"/>
      <c r="D313" s="198"/>
      <c r="E313" s="484" t="s">
        <v>286</v>
      </c>
      <c r="F313" s="371"/>
      <c r="G313" s="371"/>
      <c r="H313" s="265"/>
      <c r="I313" s="265"/>
      <c r="J313" s="658"/>
      <c r="K313" s="678"/>
      <c r="L313" s="202"/>
      <c r="M313" s="253"/>
      <c r="N313" s="253"/>
      <c r="O313" s="254"/>
      <c r="P313" s="254"/>
      <c r="Q313" s="254"/>
      <c r="R313" s="254"/>
      <c r="S313" s="98"/>
    </row>
    <row r="314" spans="1:19" ht="47.25" customHeight="1">
      <c r="A314" s="204">
        <v>2481</v>
      </c>
      <c r="B314" s="209" t="s">
        <v>425</v>
      </c>
      <c r="C314" s="198">
        <v>8</v>
      </c>
      <c r="D314" s="198">
        <v>1</v>
      </c>
      <c r="E314" s="484" t="s">
        <v>745</v>
      </c>
      <c r="F314" s="277" t="s">
        <v>746</v>
      </c>
      <c r="G314" s="277"/>
      <c r="H314" s="265"/>
      <c r="I314" s="265"/>
      <c r="J314" s="658"/>
      <c r="K314" s="678"/>
      <c r="L314" s="202"/>
      <c r="M314" s="253"/>
      <c r="N314" s="253"/>
      <c r="O314" s="254"/>
      <c r="P314" s="254"/>
      <c r="Q314" s="254"/>
      <c r="R314" s="254"/>
      <c r="S314" s="98"/>
    </row>
    <row r="315" spans="1:19" ht="31.5" customHeight="1">
      <c r="A315" s="204"/>
      <c r="B315" s="209"/>
      <c r="C315" s="198"/>
      <c r="D315" s="198"/>
      <c r="E315" s="484" t="s">
        <v>362</v>
      </c>
      <c r="F315" s="269"/>
      <c r="G315" s="269"/>
      <c r="H315" s="265"/>
      <c r="I315" s="265"/>
      <c r="J315" s="658"/>
      <c r="K315" s="678"/>
      <c r="L315" s="202"/>
      <c r="M315" s="253"/>
      <c r="N315" s="253"/>
      <c r="O315" s="254"/>
      <c r="P315" s="254"/>
      <c r="Q315" s="254"/>
      <c r="R315" s="254"/>
      <c r="S315" s="98"/>
    </row>
    <row r="316" spans="1:19" ht="21.75" customHeight="1">
      <c r="A316" s="204"/>
      <c r="B316" s="209"/>
      <c r="C316" s="198"/>
      <c r="D316" s="198"/>
      <c r="E316" s="484" t="s">
        <v>363</v>
      </c>
      <c r="F316" s="269"/>
      <c r="G316" s="269"/>
      <c r="H316" s="265"/>
      <c r="I316" s="265"/>
      <c r="J316" s="658"/>
      <c r="K316" s="678"/>
      <c r="L316" s="202"/>
      <c r="M316" s="253"/>
      <c r="N316" s="253"/>
      <c r="O316" s="254"/>
      <c r="P316" s="254"/>
      <c r="Q316" s="254"/>
      <c r="R316" s="254"/>
      <c r="S316" s="98"/>
    </row>
    <row r="317" spans="1:19" ht="24" customHeight="1">
      <c r="A317" s="204"/>
      <c r="B317" s="209"/>
      <c r="C317" s="198"/>
      <c r="D317" s="198"/>
      <c r="E317" s="484" t="s">
        <v>363</v>
      </c>
      <c r="F317" s="269"/>
      <c r="G317" s="269"/>
      <c r="H317" s="265"/>
      <c r="I317" s="265"/>
      <c r="J317" s="658"/>
      <c r="K317" s="678"/>
      <c r="L317" s="202"/>
      <c r="M317" s="253"/>
      <c r="N317" s="253"/>
      <c r="O317" s="254"/>
      <c r="P317" s="254"/>
      <c r="Q317" s="254"/>
      <c r="R317" s="254"/>
      <c r="S317" s="98"/>
    </row>
    <row r="318" spans="1:19" ht="47.25" customHeight="1">
      <c r="A318" s="204">
        <v>2482</v>
      </c>
      <c r="B318" s="209" t="s">
        <v>425</v>
      </c>
      <c r="C318" s="198">
        <v>8</v>
      </c>
      <c r="D318" s="198">
        <v>2</v>
      </c>
      <c r="E318" s="484" t="s">
        <v>747</v>
      </c>
      <c r="F318" s="277" t="s">
        <v>748</v>
      </c>
      <c r="G318" s="277"/>
      <c r="H318" s="265"/>
      <c r="I318" s="265"/>
      <c r="J318" s="658"/>
      <c r="K318" s="678"/>
      <c r="L318" s="202"/>
      <c r="M318" s="253"/>
      <c r="N318" s="253"/>
      <c r="O318" s="254"/>
      <c r="P318" s="254"/>
      <c r="Q318" s="254"/>
      <c r="R318" s="254"/>
      <c r="S318" s="98"/>
    </row>
    <row r="319" spans="1:19" ht="27" customHeight="1">
      <c r="A319" s="204"/>
      <c r="B319" s="209"/>
      <c r="C319" s="198"/>
      <c r="D319" s="198"/>
      <c r="E319" s="484" t="s">
        <v>362</v>
      </c>
      <c r="F319" s="269"/>
      <c r="G319" s="269"/>
      <c r="H319" s="265"/>
      <c r="I319" s="265"/>
      <c r="J319" s="658"/>
      <c r="K319" s="678"/>
      <c r="L319" s="202"/>
      <c r="M319" s="253"/>
      <c r="N319" s="253"/>
      <c r="O319" s="254"/>
      <c r="P319" s="254"/>
      <c r="Q319" s="254"/>
      <c r="R319" s="254"/>
      <c r="S319" s="98"/>
    </row>
    <row r="320" spans="1:19" ht="21" customHeight="1">
      <c r="A320" s="204"/>
      <c r="B320" s="209"/>
      <c r="C320" s="198"/>
      <c r="D320" s="198"/>
      <c r="E320" s="484" t="s">
        <v>363</v>
      </c>
      <c r="F320" s="269"/>
      <c r="G320" s="269"/>
      <c r="H320" s="265"/>
      <c r="I320" s="265"/>
      <c r="J320" s="658"/>
      <c r="K320" s="678"/>
      <c r="L320" s="202"/>
      <c r="M320" s="253"/>
      <c r="N320" s="253"/>
      <c r="O320" s="254"/>
      <c r="P320" s="254"/>
      <c r="Q320" s="254"/>
      <c r="R320" s="254"/>
      <c r="S320" s="98"/>
    </row>
    <row r="321" spans="1:19" ht="18" customHeight="1">
      <c r="A321" s="204"/>
      <c r="B321" s="209"/>
      <c r="C321" s="198"/>
      <c r="D321" s="198"/>
      <c r="E321" s="484" t="s">
        <v>363</v>
      </c>
      <c r="F321" s="269"/>
      <c r="G321" s="269"/>
      <c r="H321" s="265"/>
      <c r="I321" s="265"/>
      <c r="J321" s="658"/>
      <c r="K321" s="678"/>
      <c r="L321" s="202"/>
      <c r="M321" s="253"/>
      <c r="N321" s="253"/>
      <c r="O321" s="254"/>
      <c r="P321" s="254"/>
      <c r="Q321" s="254"/>
      <c r="R321" s="254"/>
      <c r="S321" s="98"/>
    </row>
    <row r="322" spans="1:19" ht="16.5" customHeight="1">
      <c r="A322" s="204">
        <v>2483</v>
      </c>
      <c r="B322" s="209" t="s">
        <v>425</v>
      </c>
      <c r="C322" s="198">
        <v>8</v>
      </c>
      <c r="D322" s="198">
        <v>3</v>
      </c>
      <c r="E322" s="484" t="s">
        <v>749</v>
      </c>
      <c r="F322" s="277" t="s">
        <v>750</v>
      </c>
      <c r="G322" s="277"/>
      <c r="H322" s="265"/>
      <c r="I322" s="265"/>
      <c r="J322" s="658"/>
      <c r="K322" s="678"/>
      <c r="L322" s="202"/>
      <c r="M322" s="253"/>
      <c r="N322" s="253"/>
      <c r="O322" s="254"/>
      <c r="P322" s="254"/>
      <c r="Q322" s="254"/>
      <c r="R322" s="254"/>
      <c r="S322" s="98"/>
    </row>
    <row r="323" spans="1:19" ht="47.25" hidden="1">
      <c r="A323" s="204"/>
      <c r="B323" s="209"/>
      <c r="C323" s="198"/>
      <c r="D323" s="198"/>
      <c r="E323" s="484" t="s">
        <v>362</v>
      </c>
      <c r="F323" s="269"/>
      <c r="G323" s="269"/>
      <c r="H323" s="265"/>
      <c r="I323" s="265"/>
      <c r="J323" s="658"/>
      <c r="K323" s="678"/>
      <c r="L323" s="202"/>
      <c r="M323" s="253"/>
      <c r="N323" s="253"/>
      <c r="O323" s="254"/>
      <c r="P323" s="254"/>
      <c r="Q323" s="254"/>
      <c r="R323" s="254"/>
      <c r="S323" s="98"/>
    </row>
    <row r="324" spans="1:19" ht="15" customHeight="1">
      <c r="A324" s="204"/>
      <c r="B324" s="209"/>
      <c r="C324" s="198"/>
      <c r="D324" s="198"/>
      <c r="E324" s="484" t="s">
        <v>363</v>
      </c>
      <c r="F324" s="269"/>
      <c r="G324" s="269"/>
      <c r="H324" s="265"/>
      <c r="I324" s="265"/>
      <c r="J324" s="658"/>
      <c r="K324" s="678"/>
      <c r="L324" s="202"/>
      <c r="M324" s="253"/>
      <c r="N324" s="253"/>
      <c r="O324" s="254"/>
      <c r="P324" s="254"/>
      <c r="Q324" s="254"/>
      <c r="R324" s="254"/>
      <c r="S324" s="98"/>
    </row>
    <row r="325" spans="1:19" ht="17.25" customHeight="1">
      <c r="A325" s="204"/>
      <c r="B325" s="209"/>
      <c r="C325" s="198"/>
      <c r="D325" s="198"/>
      <c r="E325" s="484" t="s">
        <v>363</v>
      </c>
      <c r="F325" s="269"/>
      <c r="G325" s="269"/>
      <c r="H325" s="265"/>
      <c r="I325" s="265"/>
      <c r="J325" s="658"/>
      <c r="K325" s="678"/>
      <c r="L325" s="202"/>
      <c r="M325" s="253"/>
      <c r="N325" s="253"/>
      <c r="O325" s="254"/>
      <c r="P325" s="254"/>
      <c r="Q325" s="254"/>
      <c r="R325" s="254"/>
      <c r="S325" s="98"/>
    </row>
    <row r="326" spans="1:19" ht="45" customHeight="1">
      <c r="A326" s="204">
        <v>2484</v>
      </c>
      <c r="B326" s="209" t="s">
        <v>425</v>
      </c>
      <c r="C326" s="198">
        <v>8</v>
      </c>
      <c r="D326" s="198">
        <v>4</v>
      </c>
      <c r="E326" s="484" t="s">
        <v>751</v>
      </c>
      <c r="F326" s="277" t="s">
        <v>752</v>
      </c>
      <c r="G326" s="277"/>
      <c r="H326" s="265"/>
      <c r="I326" s="265"/>
      <c r="J326" s="658"/>
      <c r="K326" s="678"/>
      <c r="L326" s="202"/>
      <c r="M326" s="253"/>
      <c r="N326" s="253"/>
      <c r="O326" s="254"/>
      <c r="P326" s="254"/>
      <c r="Q326" s="254"/>
      <c r="R326" s="254"/>
      <c r="S326" s="98"/>
    </row>
    <row r="327" spans="1:19" ht="27.75" customHeight="1">
      <c r="A327" s="204"/>
      <c r="B327" s="209"/>
      <c r="C327" s="198"/>
      <c r="D327" s="198"/>
      <c r="E327" s="484" t="s">
        <v>362</v>
      </c>
      <c r="F327" s="269"/>
      <c r="G327" s="269"/>
      <c r="H327" s="265"/>
      <c r="I327" s="265"/>
      <c r="J327" s="658"/>
      <c r="K327" s="678"/>
      <c r="L327" s="202"/>
      <c r="M327" s="253"/>
      <c r="N327" s="253"/>
      <c r="O327" s="254"/>
      <c r="P327" s="254"/>
      <c r="Q327" s="254"/>
      <c r="R327" s="254"/>
      <c r="S327" s="98"/>
    </row>
    <row r="328" spans="1:19" ht="27" customHeight="1">
      <c r="A328" s="204"/>
      <c r="B328" s="209"/>
      <c r="C328" s="198"/>
      <c r="D328" s="198"/>
      <c r="E328" s="484" t="s">
        <v>363</v>
      </c>
      <c r="F328" s="269"/>
      <c r="G328" s="269"/>
      <c r="H328" s="265"/>
      <c r="I328" s="265"/>
      <c r="J328" s="658"/>
      <c r="K328" s="677"/>
      <c r="L328" s="285"/>
      <c r="M328" s="251"/>
      <c r="N328" s="251"/>
      <c r="O328" s="254"/>
      <c r="P328" s="254"/>
      <c r="Q328" s="254"/>
      <c r="R328" s="254"/>
      <c r="S328" s="98"/>
    </row>
    <row r="329" spans="1:18" s="107" customFormat="1" ht="20.25" customHeight="1">
      <c r="A329" s="204"/>
      <c r="B329" s="209"/>
      <c r="C329" s="198"/>
      <c r="D329" s="198"/>
      <c r="E329" s="484" t="s">
        <v>363</v>
      </c>
      <c r="F329" s="269"/>
      <c r="G329" s="269"/>
      <c r="H329" s="265"/>
      <c r="I329" s="265"/>
      <c r="J329" s="658"/>
      <c r="K329" s="678"/>
      <c r="L329" s="202"/>
      <c r="M329" s="253"/>
      <c r="N329" s="253"/>
      <c r="O329" s="255"/>
      <c r="P329" s="255"/>
      <c r="Q329" s="255"/>
      <c r="R329" s="255"/>
    </row>
    <row r="330" spans="1:19" ht="29.25" customHeight="1">
      <c r="A330" s="204">
        <v>2490</v>
      </c>
      <c r="B330" s="209" t="s">
        <v>425</v>
      </c>
      <c r="C330" s="198">
        <v>9</v>
      </c>
      <c r="D330" s="198">
        <v>0</v>
      </c>
      <c r="E330" s="484" t="s">
        <v>759</v>
      </c>
      <c r="F330" s="371" t="s">
        <v>760</v>
      </c>
      <c r="G330" s="371"/>
      <c r="H330" s="562">
        <v>-100000</v>
      </c>
      <c r="I330" s="562"/>
      <c r="J330" s="657">
        <f>H330</f>
        <v>-100000</v>
      </c>
      <c r="K330" s="681"/>
      <c r="L330" s="285"/>
      <c r="M330" s="251"/>
      <c r="N330" s="251"/>
      <c r="O330" s="254"/>
      <c r="P330" s="254"/>
      <c r="Q330" s="254"/>
      <c r="R330" s="254"/>
      <c r="S330" s="98"/>
    </row>
    <row r="331" spans="1:19" ht="18" customHeight="1">
      <c r="A331" s="204"/>
      <c r="B331" s="209"/>
      <c r="C331" s="198"/>
      <c r="D331" s="198"/>
      <c r="E331" s="484" t="s">
        <v>286</v>
      </c>
      <c r="F331" s="371"/>
      <c r="G331" s="371"/>
      <c r="H331" s="265"/>
      <c r="I331" s="265"/>
      <c r="J331" s="658"/>
      <c r="K331" s="183"/>
      <c r="L331" s="202"/>
      <c r="M331" s="253"/>
      <c r="N331" s="253"/>
      <c r="O331" s="254"/>
      <c r="P331" s="254"/>
      <c r="Q331" s="254"/>
      <c r="R331" s="254"/>
      <c r="S331" s="98"/>
    </row>
    <row r="332" spans="1:19" ht="16.5" customHeight="1">
      <c r="A332" s="204">
        <v>2491</v>
      </c>
      <c r="B332" s="209" t="s">
        <v>425</v>
      </c>
      <c r="C332" s="198">
        <v>9</v>
      </c>
      <c r="D332" s="198">
        <v>1</v>
      </c>
      <c r="E332" s="484" t="s">
        <v>759</v>
      </c>
      <c r="F332" s="277" t="s">
        <v>761</v>
      </c>
      <c r="G332" s="277"/>
      <c r="H332" s="563">
        <v>-100000</v>
      </c>
      <c r="I332" s="563"/>
      <c r="J332" s="659">
        <f>H332</f>
        <v>-100000</v>
      </c>
      <c r="K332" s="183"/>
      <c r="L332" s="202"/>
      <c r="M332" s="253"/>
      <c r="N332" s="253"/>
      <c r="O332" s="254"/>
      <c r="P332" s="254"/>
      <c r="Q332" s="254"/>
      <c r="R332" s="254"/>
      <c r="S332" s="98"/>
    </row>
    <row r="333" spans="1:19" ht="31.5" customHeight="1">
      <c r="A333" s="204"/>
      <c r="B333" s="209"/>
      <c r="C333" s="198"/>
      <c r="D333" s="198"/>
      <c r="E333" s="484" t="s">
        <v>362</v>
      </c>
      <c r="F333" s="269"/>
      <c r="G333" s="269"/>
      <c r="H333" s="265"/>
      <c r="I333" s="265"/>
      <c r="J333" s="658"/>
      <c r="K333" s="183"/>
      <c r="L333" s="202"/>
      <c r="M333" s="253"/>
      <c r="N333" s="253"/>
      <c r="O333" s="254"/>
      <c r="P333" s="254"/>
      <c r="Q333" s="254"/>
      <c r="R333" s="254"/>
      <c r="S333" s="98"/>
    </row>
    <row r="334" spans="1:18" s="105" customFormat="1" ht="22.5" customHeight="1">
      <c r="A334" s="204"/>
      <c r="B334" s="209"/>
      <c r="C334" s="198"/>
      <c r="D334" s="198"/>
      <c r="E334" s="484" t="s">
        <v>363</v>
      </c>
      <c r="F334" s="269"/>
      <c r="G334" s="269"/>
      <c r="H334" s="265"/>
      <c r="I334" s="265"/>
      <c r="J334" s="658"/>
      <c r="K334" s="681"/>
      <c r="L334" s="285"/>
      <c r="M334" s="251"/>
      <c r="N334" s="251"/>
      <c r="O334" s="252"/>
      <c r="P334" s="252"/>
      <c r="Q334" s="252"/>
      <c r="R334" s="252"/>
    </row>
    <row r="335" spans="1:19" ht="21" customHeight="1">
      <c r="A335" s="204"/>
      <c r="B335" s="209"/>
      <c r="C335" s="198"/>
      <c r="D335" s="198"/>
      <c r="E335" s="484" t="s">
        <v>363</v>
      </c>
      <c r="F335" s="269"/>
      <c r="G335" s="269"/>
      <c r="H335" s="265"/>
      <c r="I335" s="265"/>
      <c r="J335" s="658"/>
      <c r="K335" s="183"/>
      <c r="L335" s="202"/>
      <c r="M335" s="253"/>
      <c r="N335" s="253"/>
      <c r="O335" s="254"/>
      <c r="P335" s="254"/>
      <c r="Q335" s="254"/>
      <c r="R335" s="254"/>
      <c r="S335" s="98"/>
    </row>
    <row r="336" spans="1:19" ht="48" customHeight="1">
      <c r="A336" s="204">
        <v>2500</v>
      </c>
      <c r="B336" s="209" t="s">
        <v>427</v>
      </c>
      <c r="C336" s="198">
        <v>0</v>
      </c>
      <c r="D336" s="198">
        <v>0</v>
      </c>
      <c r="E336" s="477" t="s">
        <v>913</v>
      </c>
      <c r="F336" s="276" t="s">
        <v>762</v>
      </c>
      <c r="G336" s="276"/>
      <c r="H336" s="562">
        <f>H338+H347+H353+H359+H365+H371</f>
        <v>106270</v>
      </c>
      <c r="I336" s="562">
        <f>I338+I347+I353+I359+I365+I371</f>
        <v>91010</v>
      </c>
      <c r="J336" s="657">
        <f>J338+J347+J353+J359+J365+J371</f>
        <v>15260</v>
      </c>
      <c r="K336" s="681"/>
      <c r="L336" s="285"/>
      <c r="M336" s="251"/>
      <c r="N336" s="251"/>
      <c r="O336" s="254"/>
      <c r="P336" s="254"/>
      <c r="Q336" s="254"/>
      <c r="R336" s="254"/>
      <c r="S336" s="98"/>
    </row>
    <row r="337" spans="1:18" s="107" customFormat="1" ht="19.5" customHeight="1">
      <c r="A337" s="204"/>
      <c r="B337" s="209"/>
      <c r="C337" s="198"/>
      <c r="D337" s="198"/>
      <c r="E337" s="484" t="s">
        <v>285</v>
      </c>
      <c r="F337" s="269"/>
      <c r="G337" s="269"/>
      <c r="H337" s="265"/>
      <c r="I337" s="265"/>
      <c r="J337" s="658"/>
      <c r="K337" s="183"/>
      <c r="L337" s="202"/>
      <c r="M337" s="253"/>
      <c r="N337" s="253"/>
      <c r="O337" s="255"/>
      <c r="P337" s="255"/>
      <c r="Q337" s="255"/>
      <c r="R337" s="255"/>
    </row>
    <row r="338" spans="1:19" ht="24" customHeight="1">
      <c r="A338" s="204">
        <v>2510</v>
      </c>
      <c r="B338" s="209" t="s">
        <v>427</v>
      </c>
      <c r="C338" s="198">
        <v>1</v>
      </c>
      <c r="D338" s="198">
        <v>0</v>
      </c>
      <c r="E338" s="484" t="s">
        <v>763</v>
      </c>
      <c r="F338" s="371" t="s">
        <v>764</v>
      </c>
      <c r="G338" s="371"/>
      <c r="H338" s="563">
        <f>H340</f>
        <v>71710</v>
      </c>
      <c r="I338" s="563">
        <f>I340</f>
        <v>59450</v>
      </c>
      <c r="J338" s="659">
        <f>J340</f>
        <v>12260</v>
      </c>
      <c r="K338" s="681"/>
      <c r="L338" s="285"/>
      <c r="M338" s="251"/>
      <c r="N338" s="251"/>
      <c r="O338" s="254"/>
      <c r="P338" s="254"/>
      <c r="Q338" s="254"/>
      <c r="R338" s="254"/>
      <c r="S338" s="98"/>
    </row>
    <row r="339" spans="1:19" ht="16.5" customHeight="1">
      <c r="A339" s="204"/>
      <c r="B339" s="209"/>
      <c r="C339" s="198"/>
      <c r="D339" s="198"/>
      <c r="E339" s="484" t="s">
        <v>286</v>
      </c>
      <c r="F339" s="371"/>
      <c r="G339" s="371"/>
      <c r="H339" s="265"/>
      <c r="I339" s="265"/>
      <c r="J339" s="658"/>
      <c r="K339" s="183"/>
      <c r="L339" s="202"/>
      <c r="M339" s="253"/>
      <c r="N339" s="253"/>
      <c r="O339" s="254"/>
      <c r="P339" s="254"/>
      <c r="Q339" s="254"/>
      <c r="R339" s="254"/>
      <c r="S339" s="98"/>
    </row>
    <row r="340" spans="1:19" ht="20.25" customHeight="1">
      <c r="A340" s="204">
        <v>2511</v>
      </c>
      <c r="B340" s="209" t="s">
        <v>427</v>
      </c>
      <c r="C340" s="198">
        <v>1</v>
      </c>
      <c r="D340" s="198">
        <v>1</v>
      </c>
      <c r="E340" s="484" t="s">
        <v>763</v>
      </c>
      <c r="F340" s="277" t="s">
        <v>765</v>
      </c>
      <c r="G340" s="277"/>
      <c r="H340" s="563">
        <f>H342+H343+H344+H345+H346</f>
        <v>71710</v>
      </c>
      <c r="I340" s="563">
        <f>I342+I343+I344</f>
        <v>59450</v>
      </c>
      <c r="J340" s="659">
        <f>J345+J346</f>
        <v>12260</v>
      </c>
      <c r="K340" s="681"/>
      <c r="L340" s="285"/>
      <c r="M340" s="251"/>
      <c r="N340" s="251"/>
      <c r="O340" s="254"/>
      <c r="P340" s="254"/>
      <c r="Q340" s="254"/>
      <c r="R340" s="254"/>
      <c r="S340" s="98"/>
    </row>
    <row r="341" spans="1:19" ht="47.25">
      <c r="A341" s="204"/>
      <c r="B341" s="209"/>
      <c r="C341" s="198"/>
      <c r="D341" s="198"/>
      <c r="E341" s="484" t="s">
        <v>362</v>
      </c>
      <c r="F341" s="269"/>
      <c r="G341" s="564"/>
      <c r="H341" s="563"/>
      <c r="I341" s="563"/>
      <c r="J341" s="658"/>
      <c r="K341" s="681"/>
      <c r="L341" s="285"/>
      <c r="M341" s="251"/>
      <c r="N341" s="251"/>
      <c r="O341" s="254"/>
      <c r="P341" s="254"/>
      <c r="Q341" s="254"/>
      <c r="R341" s="254"/>
      <c r="S341" s="98"/>
    </row>
    <row r="342" spans="1:19" ht="18.75" customHeight="1">
      <c r="A342" s="204"/>
      <c r="B342" s="209"/>
      <c r="C342" s="198"/>
      <c r="D342" s="198"/>
      <c r="E342" s="484" t="s">
        <v>992</v>
      </c>
      <c r="F342" s="269"/>
      <c r="G342" s="269">
        <v>4213</v>
      </c>
      <c r="H342" s="562">
        <v>12800</v>
      </c>
      <c r="I342" s="563">
        <f>H342</f>
        <v>12800</v>
      </c>
      <c r="J342" s="659"/>
      <c r="K342" s="183"/>
      <c r="L342" s="202"/>
      <c r="M342" s="253"/>
      <c r="N342" s="253"/>
      <c r="O342" s="254"/>
      <c r="P342" s="254"/>
      <c r="Q342" s="254"/>
      <c r="R342" s="254"/>
      <c r="S342" s="98"/>
    </row>
    <row r="343" spans="1:19" ht="21.75" customHeight="1">
      <c r="A343" s="204"/>
      <c r="B343" s="209"/>
      <c r="C343" s="198"/>
      <c r="D343" s="198"/>
      <c r="E343" s="484" t="s">
        <v>993</v>
      </c>
      <c r="F343" s="269"/>
      <c r="G343" s="269">
        <v>4264</v>
      </c>
      <c r="H343" s="562">
        <v>46650</v>
      </c>
      <c r="I343" s="563">
        <f>H343</f>
        <v>46650</v>
      </c>
      <c r="J343" s="659"/>
      <c r="K343" s="183"/>
      <c r="L343" s="202"/>
      <c r="M343" s="253"/>
      <c r="N343" s="253"/>
      <c r="O343" s="254"/>
      <c r="P343" s="254"/>
      <c r="Q343" s="254"/>
      <c r="R343" s="254"/>
      <c r="S343" s="98"/>
    </row>
    <row r="344" spans="1:18" s="107" customFormat="1" ht="20.25" customHeight="1">
      <c r="A344" s="204"/>
      <c r="B344" s="209"/>
      <c r="C344" s="198"/>
      <c r="D344" s="198"/>
      <c r="E344" s="484" t="s">
        <v>989</v>
      </c>
      <c r="F344" s="269"/>
      <c r="G344" s="269">
        <v>4239</v>
      </c>
      <c r="H344" s="562">
        <v>0</v>
      </c>
      <c r="I344" s="563">
        <f>H344</f>
        <v>0</v>
      </c>
      <c r="J344" s="658"/>
      <c r="K344" s="183"/>
      <c r="L344" s="202"/>
      <c r="M344" s="253"/>
      <c r="N344" s="253"/>
      <c r="O344" s="255"/>
      <c r="P344" s="255"/>
      <c r="Q344" s="255"/>
      <c r="R344" s="255"/>
    </row>
    <row r="345" spans="1:19" ht="24.75" customHeight="1">
      <c r="A345" s="204"/>
      <c r="B345" s="209"/>
      <c r="C345" s="198"/>
      <c r="D345" s="198"/>
      <c r="E345" s="484" t="s">
        <v>1030</v>
      </c>
      <c r="F345" s="269"/>
      <c r="G345" s="269">
        <v>5129</v>
      </c>
      <c r="H345" s="562">
        <v>5000</v>
      </c>
      <c r="I345" s="265"/>
      <c r="J345" s="657">
        <f>H345</f>
        <v>5000</v>
      </c>
      <c r="K345" s="183"/>
      <c r="L345" s="202"/>
      <c r="M345" s="253"/>
      <c r="N345" s="253"/>
      <c r="O345" s="254"/>
      <c r="P345" s="254"/>
      <c r="Q345" s="254"/>
      <c r="R345" s="254"/>
      <c r="S345" s="98"/>
    </row>
    <row r="346" spans="1:19" ht="20.25" customHeight="1">
      <c r="A346" s="204"/>
      <c r="B346" s="209"/>
      <c r="C346" s="198"/>
      <c r="D346" s="198"/>
      <c r="E346" s="484" t="s">
        <v>1031</v>
      </c>
      <c r="F346" s="269"/>
      <c r="G346" s="269">
        <v>5112</v>
      </c>
      <c r="H346" s="562">
        <v>7260</v>
      </c>
      <c r="I346" s="265"/>
      <c r="J346" s="657">
        <f>H346</f>
        <v>7260</v>
      </c>
      <c r="K346" s="183"/>
      <c r="L346" s="202"/>
      <c r="M346" s="253"/>
      <c r="N346" s="253"/>
      <c r="O346" s="254"/>
      <c r="P346" s="254"/>
      <c r="Q346" s="254"/>
      <c r="R346" s="254"/>
      <c r="S346" s="98"/>
    </row>
    <row r="347" spans="1:19" ht="24" customHeight="1">
      <c r="A347" s="204">
        <v>2520</v>
      </c>
      <c r="B347" s="209" t="s">
        <v>427</v>
      </c>
      <c r="C347" s="198">
        <v>2</v>
      </c>
      <c r="D347" s="198">
        <v>0</v>
      </c>
      <c r="E347" s="484" t="s">
        <v>766</v>
      </c>
      <c r="F347" s="371" t="s">
        <v>767</v>
      </c>
      <c r="G347" s="371"/>
      <c r="H347" s="265"/>
      <c r="I347" s="265"/>
      <c r="J347" s="658"/>
      <c r="K347" s="183"/>
      <c r="L347" s="202"/>
      <c r="M347" s="253"/>
      <c r="N347" s="253"/>
      <c r="O347" s="254"/>
      <c r="P347" s="254"/>
      <c r="Q347" s="254"/>
      <c r="R347" s="254"/>
      <c r="S347" s="98"/>
    </row>
    <row r="348" spans="1:19" ht="18" hidden="1">
      <c r="A348" s="204"/>
      <c r="B348" s="209"/>
      <c r="C348" s="198"/>
      <c r="D348" s="198"/>
      <c r="E348" s="484" t="s">
        <v>286</v>
      </c>
      <c r="F348" s="371"/>
      <c r="G348" s="371"/>
      <c r="H348" s="265"/>
      <c r="I348" s="265"/>
      <c r="J348" s="658"/>
      <c r="K348" s="183"/>
      <c r="L348" s="202"/>
      <c r="M348" s="253"/>
      <c r="N348" s="253"/>
      <c r="O348" s="254"/>
      <c r="P348" s="254"/>
      <c r="Q348" s="254"/>
      <c r="R348" s="254"/>
      <c r="S348" s="98"/>
    </row>
    <row r="349" spans="1:19" ht="20.25" customHeight="1">
      <c r="A349" s="204">
        <v>2521</v>
      </c>
      <c r="B349" s="209" t="s">
        <v>427</v>
      </c>
      <c r="C349" s="198">
        <v>2</v>
      </c>
      <c r="D349" s="198">
        <v>1</v>
      </c>
      <c r="E349" s="484" t="s">
        <v>768</v>
      </c>
      <c r="F349" s="277" t="s">
        <v>769</v>
      </c>
      <c r="G349" s="277"/>
      <c r="H349" s="265"/>
      <c r="I349" s="265"/>
      <c r="J349" s="658"/>
      <c r="K349" s="183"/>
      <c r="L349" s="202"/>
      <c r="M349" s="253"/>
      <c r="N349" s="253"/>
      <c r="O349" s="254"/>
      <c r="P349" s="254"/>
      <c r="Q349" s="254"/>
      <c r="R349" s="254"/>
      <c r="S349" s="98"/>
    </row>
    <row r="350" spans="1:18" s="107" customFormat="1" ht="35.25" customHeight="1">
      <c r="A350" s="204"/>
      <c r="B350" s="209"/>
      <c r="C350" s="198"/>
      <c r="D350" s="198"/>
      <c r="E350" s="484" t="s">
        <v>362</v>
      </c>
      <c r="F350" s="269"/>
      <c r="G350" s="269"/>
      <c r="H350" s="265"/>
      <c r="I350" s="265"/>
      <c r="J350" s="658"/>
      <c r="K350" s="183"/>
      <c r="L350" s="202"/>
      <c r="M350" s="253"/>
      <c r="N350" s="253"/>
      <c r="O350" s="255"/>
      <c r="P350" s="255"/>
      <c r="Q350" s="255"/>
      <c r="R350" s="255"/>
    </row>
    <row r="351" spans="1:19" ht="24.75" customHeight="1">
      <c r="A351" s="204"/>
      <c r="B351" s="209"/>
      <c r="C351" s="198"/>
      <c r="D351" s="198"/>
      <c r="E351" s="484" t="s">
        <v>363</v>
      </c>
      <c r="F351" s="269"/>
      <c r="G351" s="269"/>
      <c r="H351" s="265"/>
      <c r="I351" s="265"/>
      <c r="J351" s="658"/>
      <c r="K351" s="183"/>
      <c r="L351" s="202"/>
      <c r="M351" s="253"/>
      <c r="N351" s="253"/>
      <c r="O351" s="254"/>
      <c r="P351" s="254"/>
      <c r="Q351" s="254"/>
      <c r="R351" s="254"/>
      <c r="S351" s="98"/>
    </row>
    <row r="352" spans="1:19" ht="19.5" customHeight="1">
      <c r="A352" s="204"/>
      <c r="B352" s="209"/>
      <c r="C352" s="198"/>
      <c r="D352" s="198"/>
      <c r="E352" s="484" t="s">
        <v>363</v>
      </c>
      <c r="F352" s="269"/>
      <c r="G352" s="269"/>
      <c r="H352" s="265"/>
      <c r="I352" s="265"/>
      <c r="J352" s="658"/>
      <c r="K352" s="183"/>
      <c r="L352" s="202"/>
      <c r="M352" s="253"/>
      <c r="N352" s="253"/>
      <c r="O352" s="254"/>
      <c r="P352" s="254"/>
      <c r="Q352" s="254"/>
      <c r="R352" s="254"/>
      <c r="S352" s="98"/>
    </row>
    <row r="353" spans="1:19" ht="24" customHeight="1">
      <c r="A353" s="204">
        <v>2530</v>
      </c>
      <c r="B353" s="209" t="s">
        <v>427</v>
      </c>
      <c r="C353" s="198">
        <v>3</v>
      </c>
      <c r="D353" s="198">
        <v>0</v>
      </c>
      <c r="E353" s="484" t="s">
        <v>770</v>
      </c>
      <c r="F353" s="371" t="s">
        <v>771</v>
      </c>
      <c r="G353" s="371"/>
      <c r="H353" s="265"/>
      <c r="I353" s="265"/>
      <c r="J353" s="658"/>
      <c r="K353" s="183"/>
      <c r="L353" s="202"/>
      <c r="M353" s="253"/>
      <c r="N353" s="253"/>
      <c r="O353" s="254"/>
      <c r="P353" s="254"/>
      <c r="Q353" s="254"/>
      <c r="R353" s="254"/>
      <c r="S353" s="98"/>
    </row>
    <row r="354" spans="1:19" ht="22.5" customHeight="1">
      <c r="A354" s="204"/>
      <c r="B354" s="209"/>
      <c r="C354" s="198"/>
      <c r="D354" s="198"/>
      <c r="E354" s="484" t="s">
        <v>286</v>
      </c>
      <c r="F354" s="371"/>
      <c r="G354" s="371"/>
      <c r="H354" s="265"/>
      <c r="I354" s="265"/>
      <c r="J354" s="658"/>
      <c r="K354" s="183"/>
      <c r="L354" s="202"/>
      <c r="M354" s="253"/>
      <c r="N354" s="253"/>
      <c r="O354" s="254"/>
      <c r="P354" s="254"/>
      <c r="Q354" s="254"/>
      <c r="R354" s="254"/>
      <c r="S354" s="98"/>
    </row>
    <row r="355" spans="1:19" ht="27.75" customHeight="1">
      <c r="A355" s="204">
        <v>2531</v>
      </c>
      <c r="B355" s="209" t="s">
        <v>427</v>
      </c>
      <c r="C355" s="198">
        <v>3</v>
      </c>
      <c r="D355" s="198">
        <v>1</v>
      </c>
      <c r="E355" s="484" t="s">
        <v>770</v>
      </c>
      <c r="F355" s="277" t="s">
        <v>772</v>
      </c>
      <c r="G355" s="277"/>
      <c r="H355" s="265"/>
      <c r="I355" s="265"/>
      <c r="J355" s="658"/>
      <c r="K355" s="183"/>
      <c r="L355" s="202"/>
      <c r="M355" s="253"/>
      <c r="N355" s="253"/>
      <c r="O355" s="254"/>
      <c r="P355" s="254"/>
      <c r="Q355" s="254"/>
      <c r="R355" s="254"/>
      <c r="S355" s="98"/>
    </row>
    <row r="356" spans="1:18" s="107" customFormat="1" ht="18" customHeight="1">
      <c r="A356" s="204"/>
      <c r="B356" s="209"/>
      <c r="C356" s="198"/>
      <c r="D356" s="198"/>
      <c r="E356" s="484" t="s">
        <v>362</v>
      </c>
      <c r="F356" s="269"/>
      <c r="G356" s="269"/>
      <c r="H356" s="265"/>
      <c r="I356" s="265"/>
      <c r="J356" s="658"/>
      <c r="K356" s="183"/>
      <c r="L356" s="202"/>
      <c r="M356" s="253"/>
      <c r="N356" s="253"/>
      <c r="O356" s="255"/>
      <c r="P356" s="255"/>
      <c r="Q356" s="255"/>
      <c r="R356" s="255"/>
    </row>
    <row r="357" spans="1:19" ht="19.5" customHeight="1">
      <c r="A357" s="204"/>
      <c r="B357" s="209"/>
      <c r="C357" s="198"/>
      <c r="D357" s="198"/>
      <c r="E357" s="484" t="s">
        <v>363</v>
      </c>
      <c r="F357" s="269"/>
      <c r="G357" s="269"/>
      <c r="H357" s="265"/>
      <c r="I357" s="265"/>
      <c r="J357" s="658"/>
      <c r="K357" s="183"/>
      <c r="L357" s="202"/>
      <c r="M357" s="253"/>
      <c r="N357" s="253"/>
      <c r="O357" s="254"/>
      <c r="P357" s="254"/>
      <c r="Q357" s="254"/>
      <c r="R357" s="254"/>
      <c r="S357" s="98"/>
    </row>
    <row r="358" spans="1:19" ht="24.75" customHeight="1">
      <c r="A358" s="204"/>
      <c r="B358" s="209"/>
      <c r="C358" s="198"/>
      <c r="D358" s="198"/>
      <c r="E358" s="484" t="s">
        <v>363</v>
      </c>
      <c r="F358" s="269"/>
      <c r="G358" s="269"/>
      <c r="H358" s="265"/>
      <c r="I358" s="265"/>
      <c r="J358" s="658"/>
      <c r="K358" s="183"/>
      <c r="L358" s="202"/>
      <c r="M358" s="253"/>
      <c r="N358" s="253"/>
      <c r="O358" s="254"/>
      <c r="P358" s="254"/>
      <c r="Q358" s="254"/>
      <c r="R358" s="254"/>
      <c r="S358" s="98"/>
    </row>
    <row r="359" spans="1:19" ht="32.25" customHeight="1">
      <c r="A359" s="204">
        <v>2540</v>
      </c>
      <c r="B359" s="209" t="s">
        <v>427</v>
      </c>
      <c r="C359" s="198">
        <v>4</v>
      </c>
      <c r="D359" s="198">
        <v>0</v>
      </c>
      <c r="E359" s="484" t="s">
        <v>773</v>
      </c>
      <c r="F359" s="371" t="s">
        <v>774</v>
      </c>
      <c r="G359" s="371"/>
      <c r="H359" s="265"/>
      <c r="I359" s="265"/>
      <c r="J359" s="658"/>
      <c r="K359" s="183"/>
      <c r="L359" s="202"/>
      <c r="M359" s="253"/>
      <c r="N359" s="253"/>
      <c r="O359" s="254"/>
      <c r="P359" s="254"/>
      <c r="Q359" s="254"/>
      <c r="R359" s="254"/>
      <c r="S359" s="98"/>
    </row>
    <row r="360" spans="1:19" ht="0.75" customHeight="1">
      <c r="A360" s="204"/>
      <c r="B360" s="209"/>
      <c r="C360" s="198"/>
      <c r="D360" s="198"/>
      <c r="E360" s="484" t="s">
        <v>286</v>
      </c>
      <c r="F360" s="371"/>
      <c r="G360" s="371"/>
      <c r="H360" s="265"/>
      <c r="I360" s="265"/>
      <c r="J360" s="658"/>
      <c r="K360" s="183"/>
      <c r="L360" s="202"/>
      <c r="M360" s="253"/>
      <c r="N360" s="253"/>
      <c r="O360" s="254"/>
      <c r="P360" s="254"/>
      <c r="Q360" s="254"/>
      <c r="R360" s="254"/>
      <c r="S360" s="98"/>
    </row>
    <row r="361" spans="1:19" ht="41.25" customHeight="1">
      <c r="A361" s="204">
        <v>2541</v>
      </c>
      <c r="B361" s="209" t="s">
        <v>427</v>
      </c>
      <c r="C361" s="198">
        <v>4</v>
      </c>
      <c r="D361" s="198">
        <v>1</v>
      </c>
      <c r="E361" s="484" t="s">
        <v>773</v>
      </c>
      <c r="F361" s="277" t="s">
        <v>775</v>
      </c>
      <c r="G361" s="277"/>
      <c r="H361" s="265"/>
      <c r="I361" s="265"/>
      <c r="J361" s="658"/>
      <c r="K361" s="183"/>
      <c r="L361" s="202"/>
      <c r="M361" s="253"/>
      <c r="N361" s="253"/>
      <c r="O361" s="254"/>
      <c r="P361" s="254"/>
      <c r="Q361" s="254"/>
      <c r="R361" s="254"/>
      <c r="S361" s="98"/>
    </row>
    <row r="362" spans="1:18" s="107" customFormat="1" ht="29.25" customHeight="1">
      <c r="A362" s="204"/>
      <c r="B362" s="209"/>
      <c r="C362" s="198"/>
      <c r="D362" s="198"/>
      <c r="E362" s="484" t="s">
        <v>362</v>
      </c>
      <c r="F362" s="269"/>
      <c r="G362" s="269"/>
      <c r="H362" s="265"/>
      <c r="I362" s="265"/>
      <c r="J362" s="658"/>
      <c r="K362" s="183"/>
      <c r="L362" s="202"/>
      <c r="M362" s="253"/>
      <c r="N362" s="253"/>
      <c r="O362" s="255"/>
      <c r="P362" s="255"/>
      <c r="Q362" s="255"/>
      <c r="R362" s="255"/>
    </row>
    <row r="363" spans="1:19" ht="26.25" customHeight="1">
      <c r="A363" s="204"/>
      <c r="B363" s="209"/>
      <c r="C363" s="198"/>
      <c r="D363" s="198"/>
      <c r="E363" s="484" t="s">
        <v>363</v>
      </c>
      <c r="F363" s="269"/>
      <c r="G363" s="269"/>
      <c r="H363" s="265"/>
      <c r="I363" s="265"/>
      <c r="J363" s="658"/>
      <c r="K363" s="183"/>
      <c r="L363" s="202"/>
      <c r="M363" s="253"/>
      <c r="N363" s="253"/>
      <c r="O363" s="254"/>
      <c r="P363" s="254"/>
      <c r="Q363" s="254"/>
      <c r="R363" s="254"/>
      <c r="S363" s="98"/>
    </row>
    <row r="364" spans="1:19" ht="21.75" customHeight="1">
      <c r="A364" s="204"/>
      <c r="B364" s="209"/>
      <c r="C364" s="198"/>
      <c r="D364" s="198"/>
      <c r="E364" s="484" t="s">
        <v>363</v>
      </c>
      <c r="F364" s="269"/>
      <c r="G364" s="269"/>
      <c r="H364" s="265"/>
      <c r="I364" s="265"/>
      <c r="J364" s="658"/>
      <c r="K364" s="183"/>
      <c r="L364" s="202"/>
      <c r="M364" s="253"/>
      <c r="N364" s="253"/>
      <c r="O364" s="254"/>
      <c r="P364" s="254"/>
      <c r="Q364" s="254"/>
      <c r="R364" s="254"/>
      <c r="S364" s="98"/>
    </row>
    <row r="365" spans="1:19" ht="16.5" customHeight="1">
      <c r="A365" s="204">
        <v>2550</v>
      </c>
      <c r="B365" s="209" t="s">
        <v>427</v>
      </c>
      <c r="C365" s="198">
        <v>5</v>
      </c>
      <c r="D365" s="198">
        <v>0</v>
      </c>
      <c r="E365" s="484" t="s">
        <v>776</v>
      </c>
      <c r="F365" s="371" t="s">
        <v>777</v>
      </c>
      <c r="G365" s="371"/>
      <c r="H365" s="265"/>
      <c r="I365" s="265"/>
      <c r="J365" s="658"/>
      <c r="K365" s="183"/>
      <c r="L365" s="202"/>
      <c r="M365" s="253"/>
      <c r="N365" s="253"/>
      <c r="O365" s="254"/>
      <c r="P365" s="254"/>
      <c r="Q365" s="254"/>
      <c r="R365" s="254"/>
      <c r="S365" s="98"/>
    </row>
    <row r="366" spans="1:19" ht="18" hidden="1">
      <c r="A366" s="204"/>
      <c r="B366" s="209"/>
      <c r="C366" s="198"/>
      <c r="D366" s="198"/>
      <c r="E366" s="484" t="s">
        <v>286</v>
      </c>
      <c r="F366" s="371"/>
      <c r="G366" s="371"/>
      <c r="H366" s="265"/>
      <c r="I366" s="265"/>
      <c r="J366" s="658"/>
      <c r="K366" s="183"/>
      <c r="L366" s="202"/>
      <c r="M366" s="253"/>
      <c r="N366" s="253"/>
      <c r="O366" s="254"/>
      <c r="P366" s="254"/>
      <c r="Q366" s="254"/>
      <c r="R366" s="254"/>
      <c r="S366" s="98"/>
    </row>
    <row r="367" spans="1:19" ht="39.75" customHeight="1">
      <c r="A367" s="204">
        <v>2551</v>
      </c>
      <c r="B367" s="209" t="s">
        <v>427</v>
      </c>
      <c r="C367" s="198">
        <v>5</v>
      </c>
      <c r="D367" s="198">
        <v>1</v>
      </c>
      <c r="E367" s="484" t="s">
        <v>776</v>
      </c>
      <c r="F367" s="277" t="s">
        <v>778</v>
      </c>
      <c r="G367" s="277"/>
      <c r="H367" s="265"/>
      <c r="I367" s="265"/>
      <c r="J367" s="658"/>
      <c r="K367" s="681"/>
      <c r="L367" s="285"/>
      <c r="M367" s="251"/>
      <c r="N367" s="251"/>
      <c r="O367" s="254"/>
      <c r="P367" s="254"/>
      <c r="Q367" s="254"/>
      <c r="R367" s="254"/>
      <c r="S367" s="98"/>
    </row>
    <row r="368" spans="1:18" s="107" customFormat="1" ht="39" customHeight="1">
      <c r="A368" s="204"/>
      <c r="B368" s="209"/>
      <c r="C368" s="198"/>
      <c r="D368" s="198"/>
      <c r="E368" s="484" t="s">
        <v>362</v>
      </c>
      <c r="F368" s="269"/>
      <c r="G368" s="269"/>
      <c r="H368" s="265"/>
      <c r="I368" s="265"/>
      <c r="J368" s="658"/>
      <c r="K368" s="183"/>
      <c r="L368" s="202"/>
      <c r="M368" s="253"/>
      <c r="N368" s="253"/>
      <c r="O368" s="255"/>
      <c r="P368" s="255"/>
      <c r="Q368" s="255"/>
      <c r="R368" s="255"/>
    </row>
    <row r="369" spans="1:19" ht="19.5" customHeight="1">
      <c r="A369" s="204"/>
      <c r="B369" s="209"/>
      <c r="C369" s="198"/>
      <c r="D369" s="198"/>
      <c r="E369" s="484" t="s">
        <v>363</v>
      </c>
      <c r="F369" s="269"/>
      <c r="G369" s="269"/>
      <c r="H369" s="265"/>
      <c r="I369" s="265"/>
      <c r="J369" s="658"/>
      <c r="K369" s="682"/>
      <c r="L369" s="668"/>
      <c r="M369" s="259"/>
      <c r="N369" s="259"/>
      <c r="O369" s="254"/>
      <c r="P369" s="254"/>
      <c r="Q369" s="254"/>
      <c r="R369" s="254"/>
      <c r="S369" s="98"/>
    </row>
    <row r="370" spans="1:19" ht="21.75" customHeight="1">
      <c r="A370" s="204"/>
      <c r="B370" s="209"/>
      <c r="C370" s="198"/>
      <c r="D370" s="198"/>
      <c r="E370" s="484" t="s">
        <v>363</v>
      </c>
      <c r="F370" s="269"/>
      <c r="G370" s="269"/>
      <c r="H370" s="265"/>
      <c r="I370" s="265"/>
      <c r="J370" s="658"/>
      <c r="K370" s="183"/>
      <c r="L370" s="202"/>
      <c r="M370" s="253"/>
      <c r="N370" s="253"/>
      <c r="O370" s="254"/>
      <c r="P370" s="254"/>
      <c r="Q370" s="254"/>
      <c r="R370" s="254"/>
      <c r="S370" s="98"/>
    </row>
    <row r="371" spans="1:19" ht="35.25" customHeight="1">
      <c r="A371" s="204">
        <v>2560</v>
      </c>
      <c r="B371" s="209" t="s">
        <v>427</v>
      </c>
      <c r="C371" s="198">
        <v>6</v>
      </c>
      <c r="D371" s="198">
        <v>0</v>
      </c>
      <c r="E371" s="484" t="s">
        <v>779</v>
      </c>
      <c r="F371" s="371" t="s">
        <v>780</v>
      </c>
      <c r="G371" s="371"/>
      <c r="H371" s="568">
        <f>H373</f>
        <v>34560</v>
      </c>
      <c r="I371" s="568">
        <f>I373</f>
        <v>31560</v>
      </c>
      <c r="J371" s="662">
        <f>J373</f>
        <v>3000</v>
      </c>
      <c r="K371" s="681"/>
      <c r="L371" s="285"/>
      <c r="M371" s="251"/>
      <c r="N371" s="251"/>
      <c r="O371" s="254"/>
      <c r="P371" s="254"/>
      <c r="Q371" s="254"/>
      <c r="R371" s="254"/>
      <c r="S371" s="98"/>
    </row>
    <row r="372" spans="1:19" ht="19.5" customHeight="1">
      <c r="A372" s="204"/>
      <c r="B372" s="209"/>
      <c r="C372" s="198"/>
      <c r="D372" s="198"/>
      <c r="E372" s="484" t="s">
        <v>286</v>
      </c>
      <c r="F372" s="371"/>
      <c r="G372" s="371"/>
      <c r="H372" s="562"/>
      <c r="I372" s="562"/>
      <c r="J372" s="657"/>
      <c r="K372" s="681"/>
      <c r="L372" s="285"/>
      <c r="M372" s="251"/>
      <c r="N372" s="251"/>
      <c r="O372" s="254"/>
      <c r="P372" s="254"/>
      <c r="Q372" s="254"/>
      <c r="R372" s="254"/>
      <c r="S372" s="98"/>
    </row>
    <row r="373" spans="1:19" ht="32.25" customHeight="1">
      <c r="A373" s="204">
        <v>2561</v>
      </c>
      <c r="B373" s="209" t="s">
        <v>427</v>
      </c>
      <c r="C373" s="198">
        <v>6</v>
      </c>
      <c r="D373" s="198">
        <v>1</v>
      </c>
      <c r="E373" s="484" t="s">
        <v>779</v>
      </c>
      <c r="F373" s="277" t="s">
        <v>781</v>
      </c>
      <c r="G373" s="277"/>
      <c r="H373" s="271">
        <f>H375+H376+H377+H378+H379</f>
        <v>34560</v>
      </c>
      <c r="I373" s="271">
        <f>I375+I377+I378+I379</f>
        <v>31560</v>
      </c>
      <c r="J373" s="663">
        <f>J376</f>
        <v>3000</v>
      </c>
      <c r="K373" s="681"/>
      <c r="L373" s="285"/>
      <c r="M373" s="251"/>
      <c r="N373" s="251"/>
      <c r="O373" s="254"/>
      <c r="P373" s="254"/>
      <c r="Q373" s="254"/>
      <c r="R373" s="254"/>
      <c r="S373" s="98"/>
    </row>
    <row r="374" spans="1:19" ht="27.75" customHeight="1">
      <c r="A374" s="204"/>
      <c r="B374" s="209"/>
      <c r="C374" s="198"/>
      <c r="D374" s="198"/>
      <c r="E374" s="484" t="s">
        <v>362</v>
      </c>
      <c r="F374" s="269"/>
      <c r="G374" s="269"/>
      <c r="H374" s="271"/>
      <c r="I374" s="271"/>
      <c r="J374" s="663"/>
      <c r="K374" s="183"/>
      <c r="L374" s="202"/>
      <c r="M374" s="253"/>
      <c r="N374" s="253"/>
      <c r="O374" s="254"/>
      <c r="P374" s="254"/>
      <c r="Q374" s="254"/>
      <c r="R374" s="254"/>
      <c r="S374" s="98"/>
    </row>
    <row r="375" spans="1:18" s="105" customFormat="1" ht="21.75" customHeight="1">
      <c r="A375" s="204"/>
      <c r="B375" s="209"/>
      <c r="C375" s="198"/>
      <c r="D375" s="198"/>
      <c r="E375" s="484" t="s">
        <v>994</v>
      </c>
      <c r="F375" s="269"/>
      <c r="G375" s="269">
        <v>4213</v>
      </c>
      <c r="H375" s="271">
        <v>3500</v>
      </c>
      <c r="I375" s="271">
        <f>H375</f>
        <v>3500</v>
      </c>
      <c r="J375" s="663"/>
      <c r="K375" s="681"/>
      <c r="L375" s="285"/>
      <c r="M375" s="251"/>
      <c r="N375" s="251"/>
      <c r="O375" s="252"/>
      <c r="P375" s="252"/>
      <c r="Q375" s="252"/>
      <c r="R375" s="252"/>
    </row>
    <row r="376" spans="1:19" ht="21" customHeight="1">
      <c r="A376" s="204"/>
      <c r="B376" s="209"/>
      <c r="C376" s="198"/>
      <c r="D376" s="198"/>
      <c r="E376" s="484" t="s">
        <v>995</v>
      </c>
      <c r="F376" s="269"/>
      <c r="G376" s="269">
        <v>5131</v>
      </c>
      <c r="H376" s="271">
        <v>3000</v>
      </c>
      <c r="I376" s="271"/>
      <c r="J376" s="663">
        <f>H376</f>
        <v>3000</v>
      </c>
      <c r="K376" s="183"/>
      <c r="L376" s="202"/>
      <c r="M376" s="253"/>
      <c r="N376" s="253"/>
      <c r="O376" s="254"/>
      <c r="P376" s="254"/>
      <c r="Q376" s="254"/>
      <c r="R376" s="254"/>
      <c r="S376" s="98"/>
    </row>
    <row r="377" spans="1:19" ht="22.5" customHeight="1">
      <c r="A377" s="204"/>
      <c r="B377" s="209"/>
      <c r="C377" s="198"/>
      <c r="D377" s="198"/>
      <c r="E377" s="484" t="s">
        <v>996</v>
      </c>
      <c r="F377" s="269"/>
      <c r="G377" s="269">
        <v>4264</v>
      </c>
      <c r="H377" s="271">
        <v>18060</v>
      </c>
      <c r="I377" s="271">
        <f>H377</f>
        <v>18060</v>
      </c>
      <c r="J377" s="663"/>
      <c r="K377" s="183"/>
      <c r="L377" s="202"/>
      <c r="M377" s="253"/>
      <c r="N377" s="253"/>
      <c r="O377" s="254"/>
      <c r="P377" s="254"/>
      <c r="Q377" s="254"/>
      <c r="R377" s="254"/>
      <c r="S377" s="98"/>
    </row>
    <row r="378" spans="1:18" s="107" customFormat="1" ht="22.5" customHeight="1">
      <c r="A378" s="204"/>
      <c r="B378" s="209"/>
      <c r="C378" s="198"/>
      <c r="D378" s="198"/>
      <c r="E378" s="484" t="s">
        <v>1032</v>
      </c>
      <c r="F378" s="269"/>
      <c r="G378" s="269">
        <v>4262</v>
      </c>
      <c r="H378" s="271">
        <v>6000</v>
      </c>
      <c r="I378" s="271">
        <f>H378</f>
        <v>6000</v>
      </c>
      <c r="J378" s="663"/>
      <c r="K378" s="183"/>
      <c r="L378" s="202"/>
      <c r="M378" s="253"/>
      <c r="N378" s="253"/>
      <c r="O378" s="255"/>
      <c r="P378" s="255"/>
      <c r="Q378" s="255"/>
      <c r="R378" s="255"/>
    </row>
    <row r="379" spans="1:19" ht="18.75" customHeight="1">
      <c r="A379" s="204"/>
      <c r="B379" s="209"/>
      <c r="C379" s="198"/>
      <c r="D379" s="198"/>
      <c r="E379" s="484" t="s">
        <v>977</v>
      </c>
      <c r="F379" s="269"/>
      <c r="G379" s="269">
        <v>4269</v>
      </c>
      <c r="H379" s="271">
        <v>4000</v>
      </c>
      <c r="I379" s="271">
        <f>H379</f>
        <v>4000</v>
      </c>
      <c r="J379" s="663"/>
      <c r="K379" s="183"/>
      <c r="L379" s="202"/>
      <c r="M379" s="253"/>
      <c r="N379" s="253"/>
      <c r="O379" s="254"/>
      <c r="P379" s="254"/>
      <c r="Q379" s="254"/>
      <c r="R379" s="254"/>
      <c r="S379" s="98"/>
    </row>
    <row r="380" spans="1:19" ht="19.5" customHeight="1">
      <c r="A380" s="204"/>
      <c r="B380" s="209"/>
      <c r="C380" s="198"/>
      <c r="D380" s="198"/>
      <c r="E380" s="484"/>
      <c r="F380" s="269"/>
      <c r="G380" s="269"/>
      <c r="H380" s="575"/>
      <c r="I380" s="575"/>
      <c r="J380" s="664"/>
      <c r="K380" s="183"/>
      <c r="L380" s="202"/>
      <c r="M380" s="253"/>
      <c r="N380" s="253"/>
      <c r="O380" s="254"/>
      <c r="P380" s="254"/>
      <c r="Q380" s="254"/>
      <c r="R380" s="254"/>
      <c r="S380" s="98"/>
    </row>
    <row r="381" spans="1:19" ht="15.75" customHeight="1">
      <c r="A381" s="204">
        <v>2600</v>
      </c>
      <c r="B381" s="209" t="s">
        <v>428</v>
      </c>
      <c r="C381" s="198">
        <v>0</v>
      </c>
      <c r="D381" s="198">
        <v>0</v>
      </c>
      <c r="E381" s="477" t="s">
        <v>914</v>
      </c>
      <c r="F381" s="276" t="s">
        <v>782</v>
      </c>
      <c r="G381" s="276"/>
      <c r="H381" s="271">
        <f>H383+H389+H395+H401+H409+H415</f>
        <v>312830</v>
      </c>
      <c r="I381" s="271">
        <f>I383+I389+I395+I401+I409+I415</f>
        <v>252830</v>
      </c>
      <c r="J381" s="663">
        <f>J383+J389+J395+J401+J409+J415</f>
        <v>60000</v>
      </c>
      <c r="K381" s="183"/>
      <c r="L381" s="202"/>
      <c r="M381" s="253"/>
      <c r="N381" s="253"/>
      <c r="O381" s="254"/>
      <c r="P381" s="258"/>
      <c r="Q381" s="254"/>
      <c r="R381" s="254"/>
      <c r="S381" s="98"/>
    </row>
    <row r="382" spans="1:19" ht="19.5" customHeight="1">
      <c r="A382" s="204"/>
      <c r="B382" s="209"/>
      <c r="C382" s="198"/>
      <c r="D382" s="198"/>
      <c r="E382" s="484" t="s">
        <v>285</v>
      </c>
      <c r="F382" s="269"/>
      <c r="G382" s="269"/>
      <c r="H382" s="265"/>
      <c r="I382" s="265"/>
      <c r="J382" s="658"/>
      <c r="K382" s="183"/>
      <c r="L382" s="202"/>
      <c r="M382" s="253"/>
      <c r="N382" s="253"/>
      <c r="O382" s="254"/>
      <c r="P382" s="254"/>
      <c r="Q382" s="254"/>
      <c r="R382" s="254"/>
      <c r="S382" s="98"/>
    </row>
    <row r="383" spans="1:19" ht="23.25" customHeight="1">
      <c r="A383" s="204">
        <v>2610</v>
      </c>
      <c r="B383" s="209" t="s">
        <v>428</v>
      </c>
      <c r="C383" s="198">
        <v>1</v>
      </c>
      <c r="D383" s="198">
        <v>0</v>
      </c>
      <c r="E383" s="484" t="s">
        <v>783</v>
      </c>
      <c r="F383" s="371" t="s">
        <v>784</v>
      </c>
      <c r="G383" s="371"/>
      <c r="H383" s="265"/>
      <c r="I383" s="265"/>
      <c r="J383" s="658"/>
      <c r="K383" s="682"/>
      <c r="L383" s="668"/>
      <c r="M383" s="259"/>
      <c r="N383" s="259"/>
      <c r="O383" s="254"/>
      <c r="P383" s="254"/>
      <c r="Q383" s="254"/>
      <c r="R383" s="254"/>
      <c r="S383" s="98"/>
    </row>
    <row r="384" spans="1:18" s="107" customFormat="1" ht="29.25" customHeight="1">
      <c r="A384" s="204"/>
      <c r="B384" s="209"/>
      <c r="C384" s="198"/>
      <c r="D384" s="198"/>
      <c r="E384" s="484" t="s">
        <v>286</v>
      </c>
      <c r="F384" s="371"/>
      <c r="G384" s="371"/>
      <c r="H384" s="265"/>
      <c r="I384" s="265"/>
      <c r="J384" s="658"/>
      <c r="K384" s="183"/>
      <c r="L384" s="202"/>
      <c r="M384" s="253"/>
      <c r="N384" s="253"/>
      <c r="O384" s="255"/>
      <c r="P384" s="255"/>
      <c r="Q384" s="255"/>
      <c r="R384" s="255"/>
    </row>
    <row r="385" spans="1:19" ht="25.5" customHeight="1">
      <c r="A385" s="204">
        <v>2611</v>
      </c>
      <c r="B385" s="209" t="s">
        <v>428</v>
      </c>
      <c r="C385" s="198">
        <v>1</v>
      </c>
      <c r="D385" s="198">
        <v>1</v>
      </c>
      <c r="E385" s="484" t="s">
        <v>785</v>
      </c>
      <c r="F385" s="277" t="s">
        <v>786</v>
      </c>
      <c r="G385" s="277"/>
      <c r="H385" s="265"/>
      <c r="I385" s="265"/>
      <c r="J385" s="658"/>
      <c r="K385" s="682"/>
      <c r="L385" s="668"/>
      <c r="M385" s="259"/>
      <c r="N385" s="259"/>
      <c r="O385" s="254"/>
      <c r="P385" s="254"/>
      <c r="Q385" s="254"/>
      <c r="R385" s="254"/>
      <c r="S385" s="98"/>
    </row>
    <row r="386" spans="1:19" ht="16.5" customHeight="1">
      <c r="A386" s="204"/>
      <c r="B386" s="209"/>
      <c r="C386" s="198"/>
      <c r="D386" s="198"/>
      <c r="E386" s="484" t="s">
        <v>362</v>
      </c>
      <c r="F386" s="269"/>
      <c r="G386" s="269"/>
      <c r="H386" s="265"/>
      <c r="I386" s="265"/>
      <c r="J386" s="658"/>
      <c r="K386" s="183"/>
      <c r="L386" s="202"/>
      <c r="M386" s="253"/>
      <c r="N386" s="253"/>
      <c r="O386" s="254"/>
      <c r="P386" s="254"/>
      <c r="Q386" s="254"/>
      <c r="R386" s="254"/>
      <c r="S386" s="98"/>
    </row>
    <row r="387" spans="1:19" ht="18">
      <c r="A387" s="204"/>
      <c r="B387" s="209"/>
      <c r="C387" s="198"/>
      <c r="D387" s="198"/>
      <c r="E387" s="484" t="s">
        <v>363</v>
      </c>
      <c r="F387" s="269"/>
      <c r="G387" s="269"/>
      <c r="H387" s="265"/>
      <c r="I387" s="265"/>
      <c r="J387" s="658"/>
      <c r="K387" s="681"/>
      <c r="L387" s="285"/>
      <c r="M387" s="251"/>
      <c r="N387" s="251"/>
      <c r="O387" s="254"/>
      <c r="P387" s="254"/>
      <c r="Q387" s="254"/>
      <c r="R387" s="254"/>
      <c r="S387" s="98"/>
    </row>
    <row r="388" spans="1:19" ht="18">
      <c r="A388" s="204"/>
      <c r="B388" s="209"/>
      <c r="C388" s="198"/>
      <c r="D388" s="198"/>
      <c r="E388" s="484" t="s">
        <v>363</v>
      </c>
      <c r="F388" s="269"/>
      <c r="G388" s="269"/>
      <c r="H388" s="265"/>
      <c r="I388" s="265"/>
      <c r="J388" s="658"/>
      <c r="K388" s="183"/>
      <c r="L388" s="202"/>
      <c r="M388" s="253"/>
      <c r="N388" s="253"/>
      <c r="O388" s="254"/>
      <c r="P388" s="254"/>
      <c r="Q388" s="254"/>
      <c r="R388" s="254"/>
      <c r="S388" s="98"/>
    </row>
    <row r="389" spans="1:19" ht="27" customHeight="1">
      <c r="A389" s="204">
        <v>2620</v>
      </c>
      <c r="B389" s="209" t="s">
        <v>428</v>
      </c>
      <c r="C389" s="198">
        <v>2</v>
      </c>
      <c r="D389" s="198">
        <v>0</v>
      </c>
      <c r="E389" s="484" t="s">
        <v>787</v>
      </c>
      <c r="F389" s="371" t="s">
        <v>788</v>
      </c>
      <c r="G389" s="371"/>
      <c r="H389" s="563"/>
      <c r="I389" s="563"/>
      <c r="J389" s="659"/>
      <c r="K389" s="183"/>
      <c r="L389" s="202"/>
      <c r="M389" s="253"/>
      <c r="N389" s="253"/>
      <c r="O389" s="254"/>
      <c r="P389" s="254"/>
      <c r="Q389" s="254"/>
      <c r="R389" s="254"/>
      <c r="S389" s="98"/>
    </row>
    <row r="390" spans="1:18" s="107" customFormat="1" ht="18" customHeight="1">
      <c r="A390" s="204"/>
      <c r="B390" s="209"/>
      <c r="C390" s="198"/>
      <c r="D390" s="198"/>
      <c r="E390" s="484" t="s">
        <v>286</v>
      </c>
      <c r="F390" s="371"/>
      <c r="G390" s="371"/>
      <c r="H390" s="265"/>
      <c r="I390" s="265"/>
      <c r="J390" s="658"/>
      <c r="K390" s="183"/>
      <c r="L390" s="202"/>
      <c r="M390" s="253"/>
      <c r="N390" s="253"/>
      <c r="O390" s="255"/>
      <c r="P390" s="255"/>
      <c r="Q390" s="255"/>
      <c r="R390" s="255"/>
    </row>
    <row r="391" spans="1:19" ht="21" customHeight="1">
      <c r="A391" s="204">
        <v>2621</v>
      </c>
      <c r="B391" s="209" t="s">
        <v>428</v>
      </c>
      <c r="C391" s="198">
        <v>2</v>
      </c>
      <c r="D391" s="198">
        <v>1</v>
      </c>
      <c r="E391" s="484" t="s">
        <v>787</v>
      </c>
      <c r="F391" s="277" t="s">
        <v>789</v>
      </c>
      <c r="G391" s="277"/>
      <c r="H391" s="563"/>
      <c r="I391" s="563"/>
      <c r="J391" s="659"/>
      <c r="K391" s="183"/>
      <c r="L391" s="202"/>
      <c r="M391" s="253"/>
      <c r="N391" s="253"/>
      <c r="O391" s="254"/>
      <c r="P391" s="254"/>
      <c r="Q391" s="254"/>
      <c r="R391" s="254"/>
      <c r="S391" s="98"/>
    </row>
    <row r="392" spans="1:19" ht="43.5" customHeight="1">
      <c r="A392" s="204"/>
      <c r="B392" s="209"/>
      <c r="C392" s="198"/>
      <c r="D392" s="198"/>
      <c r="E392" s="484" t="s">
        <v>362</v>
      </c>
      <c r="F392" s="269"/>
      <c r="G392" s="269"/>
      <c r="H392" s="265"/>
      <c r="I392" s="265"/>
      <c r="J392" s="658"/>
      <c r="K392" s="183"/>
      <c r="L392" s="202"/>
      <c r="M392" s="253"/>
      <c r="N392" s="253"/>
      <c r="O392" s="254"/>
      <c r="P392" s="254"/>
      <c r="Q392" s="254"/>
      <c r="R392" s="254"/>
      <c r="S392" s="98"/>
    </row>
    <row r="393" spans="1:19" ht="18">
      <c r="A393" s="204"/>
      <c r="B393" s="209"/>
      <c r="C393" s="198"/>
      <c r="D393" s="198"/>
      <c r="E393" s="484" t="s">
        <v>997</v>
      </c>
      <c r="F393" s="269"/>
      <c r="G393" s="269">
        <v>5112</v>
      </c>
      <c r="H393" s="563"/>
      <c r="I393" s="563"/>
      <c r="J393" s="659"/>
      <c r="K393" s="183"/>
      <c r="L393" s="202"/>
      <c r="M393" s="253"/>
      <c r="N393" s="253"/>
      <c r="O393" s="254"/>
      <c r="P393" s="254"/>
      <c r="Q393" s="254"/>
      <c r="R393" s="254"/>
      <c r="S393" s="98"/>
    </row>
    <row r="394" spans="1:19" ht="16.5" customHeight="1">
      <c r="A394" s="204"/>
      <c r="B394" s="209"/>
      <c r="C394" s="198"/>
      <c r="D394" s="198"/>
      <c r="E394" s="573" t="s">
        <v>363</v>
      </c>
      <c r="F394" s="269"/>
      <c r="G394" s="269"/>
      <c r="H394" s="265"/>
      <c r="I394" s="265"/>
      <c r="J394" s="658"/>
      <c r="K394" s="183"/>
      <c r="L394" s="202"/>
      <c r="M394" s="253"/>
      <c r="N394" s="253"/>
      <c r="O394" s="254"/>
      <c r="P394" s="254"/>
      <c r="Q394" s="254"/>
      <c r="R394" s="254"/>
      <c r="S394" s="98"/>
    </row>
    <row r="395" spans="1:19" ht="21" customHeight="1">
      <c r="A395" s="204">
        <v>2630</v>
      </c>
      <c r="B395" s="209" t="s">
        <v>428</v>
      </c>
      <c r="C395" s="198">
        <v>3</v>
      </c>
      <c r="D395" s="198">
        <v>0</v>
      </c>
      <c r="E395" s="484" t="s">
        <v>790</v>
      </c>
      <c r="F395" s="371" t="s">
        <v>791</v>
      </c>
      <c r="G395" s="371"/>
      <c r="H395" s="265"/>
      <c r="I395" s="265"/>
      <c r="J395" s="658"/>
      <c r="K395" s="682"/>
      <c r="L395" s="668"/>
      <c r="M395" s="259"/>
      <c r="N395" s="259"/>
      <c r="O395" s="254"/>
      <c r="P395" s="254"/>
      <c r="Q395" s="254"/>
      <c r="R395" s="254"/>
      <c r="S395" s="98"/>
    </row>
    <row r="396" spans="1:18" s="107" customFormat="1" ht="19.5" customHeight="1">
      <c r="A396" s="204"/>
      <c r="B396" s="209"/>
      <c r="C396" s="198"/>
      <c r="D396" s="198"/>
      <c r="E396" s="484" t="s">
        <v>286</v>
      </c>
      <c r="F396" s="371"/>
      <c r="G396" s="371"/>
      <c r="H396" s="265"/>
      <c r="I396" s="265"/>
      <c r="J396" s="658"/>
      <c r="K396" s="183"/>
      <c r="L396" s="202"/>
      <c r="M396" s="253"/>
      <c r="N396" s="253"/>
      <c r="O396" s="255"/>
      <c r="P396" s="255"/>
      <c r="Q396" s="255"/>
      <c r="R396" s="255"/>
    </row>
    <row r="397" spans="1:19" ht="21" customHeight="1">
      <c r="A397" s="204">
        <v>2631</v>
      </c>
      <c r="B397" s="209" t="s">
        <v>428</v>
      </c>
      <c r="C397" s="198">
        <v>3</v>
      </c>
      <c r="D397" s="198">
        <v>1</v>
      </c>
      <c r="E397" s="484" t="s">
        <v>792</v>
      </c>
      <c r="F397" s="371" t="s">
        <v>793</v>
      </c>
      <c r="G397" s="371"/>
      <c r="H397" s="265"/>
      <c r="I397" s="265"/>
      <c r="J397" s="658"/>
      <c r="K397" s="682"/>
      <c r="L397" s="668"/>
      <c r="M397" s="259"/>
      <c r="N397" s="259"/>
      <c r="O397" s="254"/>
      <c r="P397" s="254"/>
      <c r="Q397" s="254"/>
      <c r="R397" s="254"/>
      <c r="S397" s="98"/>
    </row>
    <row r="398" spans="1:19" ht="43.5" customHeight="1">
      <c r="A398" s="204"/>
      <c r="B398" s="209"/>
      <c r="C398" s="198"/>
      <c r="D398" s="198"/>
      <c r="E398" s="484" t="s">
        <v>362</v>
      </c>
      <c r="F398" s="269"/>
      <c r="G398" s="269"/>
      <c r="H398" s="265"/>
      <c r="I398" s="265"/>
      <c r="J398" s="658"/>
      <c r="K398" s="183"/>
      <c r="L398" s="202"/>
      <c r="M398" s="253"/>
      <c r="N398" s="253"/>
      <c r="O398" s="254"/>
      <c r="P398" s="254"/>
      <c r="Q398" s="254"/>
      <c r="R398" s="254"/>
      <c r="S398" s="98"/>
    </row>
    <row r="399" spans="1:19" ht="18.75" customHeight="1">
      <c r="A399" s="204"/>
      <c r="B399" s="209"/>
      <c r="C399" s="198"/>
      <c r="D399" s="198"/>
      <c r="E399" s="484" t="s">
        <v>363</v>
      </c>
      <c r="F399" s="269"/>
      <c r="G399" s="269"/>
      <c r="H399" s="265"/>
      <c r="I399" s="265"/>
      <c r="J399" s="658"/>
      <c r="K399" s="681"/>
      <c r="L399" s="285"/>
      <c r="M399" s="251"/>
      <c r="N399" s="251"/>
      <c r="O399" s="254"/>
      <c r="P399" s="254"/>
      <c r="Q399" s="254"/>
      <c r="R399" s="254"/>
      <c r="S399" s="98"/>
    </row>
    <row r="400" spans="1:19" ht="16.5" customHeight="1">
      <c r="A400" s="204"/>
      <c r="B400" s="209"/>
      <c r="C400" s="198"/>
      <c r="D400" s="198"/>
      <c r="E400" s="484" t="s">
        <v>363</v>
      </c>
      <c r="F400" s="269"/>
      <c r="G400" s="269"/>
      <c r="H400" s="265"/>
      <c r="I400" s="265"/>
      <c r="J400" s="658"/>
      <c r="K400" s="681"/>
      <c r="L400" s="285"/>
      <c r="M400" s="251"/>
      <c r="N400" s="251"/>
      <c r="O400" s="254"/>
      <c r="P400" s="254"/>
      <c r="Q400" s="254"/>
      <c r="R400" s="254"/>
      <c r="S400" s="98"/>
    </row>
    <row r="401" spans="1:19" ht="16.5" customHeight="1">
      <c r="A401" s="204">
        <v>2640</v>
      </c>
      <c r="B401" s="209" t="s">
        <v>428</v>
      </c>
      <c r="C401" s="198">
        <v>4</v>
      </c>
      <c r="D401" s="198">
        <v>0</v>
      </c>
      <c r="E401" s="484" t="s">
        <v>794</v>
      </c>
      <c r="F401" s="371" t="s">
        <v>795</v>
      </c>
      <c r="G401" s="371"/>
      <c r="H401" s="271">
        <f>H403</f>
        <v>202300</v>
      </c>
      <c r="I401" s="271">
        <f>I403</f>
        <v>192300</v>
      </c>
      <c r="J401" s="663">
        <f>J403</f>
        <v>10000</v>
      </c>
      <c r="K401" s="183"/>
      <c r="L401" s="202"/>
      <c r="M401" s="253"/>
      <c r="N401" s="253"/>
      <c r="O401" s="254"/>
      <c r="P401" s="254"/>
      <c r="Q401" s="254"/>
      <c r="R401" s="254"/>
      <c r="S401" s="98"/>
    </row>
    <row r="402" spans="1:19" ht="17.25" customHeight="1">
      <c r="A402" s="204"/>
      <c r="B402" s="209"/>
      <c r="C402" s="198"/>
      <c r="D402" s="198"/>
      <c r="E402" s="484" t="s">
        <v>286</v>
      </c>
      <c r="F402" s="371"/>
      <c r="G402" s="371"/>
      <c r="H402" s="565"/>
      <c r="I402" s="565"/>
      <c r="J402" s="665"/>
      <c r="K402" s="183"/>
      <c r="L402" s="202"/>
      <c r="M402" s="253"/>
      <c r="N402" s="253"/>
      <c r="O402" s="254"/>
      <c r="P402" s="254"/>
      <c r="Q402" s="254"/>
      <c r="R402" s="254"/>
      <c r="S402" s="98"/>
    </row>
    <row r="403" spans="1:18" s="107" customFormat="1" ht="18.75" customHeight="1">
      <c r="A403" s="204">
        <v>2641</v>
      </c>
      <c r="B403" s="209" t="s">
        <v>428</v>
      </c>
      <c r="C403" s="198">
        <v>4</v>
      </c>
      <c r="D403" s="198">
        <v>1</v>
      </c>
      <c r="E403" s="484" t="s">
        <v>796</v>
      </c>
      <c r="F403" s="277" t="s">
        <v>797</v>
      </c>
      <c r="G403" s="277"/>
      <c r="H403" s="271">
        <f>H405+H406+H407</f>
        <v>202300</v>
      </c>
      <c r="I403" s="271">
        <f>I405</f>
        <v>192300</v>
      </c>
      <c r="J403" s="663">
        <f>J406+J407</f>
        <v>10000</v>
      </c>
      <c r="K403" s="183"/>
      <c r="L403" s="202"/>
      <c r="M403" s="253"/>
      <c r="N403" s="253"/>
      <c r="O403" s="255"/>
      <c r="P403" s="255"/>
      <c r="Q403" s="255"/>
      <c r="R403" s="255"/>
    </row>
    <row r="404" spans="1:19" ht="42" customHeight="1">
      <c r="A404" s="204"/>
      <c r="B404" s="209"/>
      <c r="C404" s="198"/>
      <c r="D404" s="198"/>
      <c r="E404" s="484" t="s">
        <v>362</v>
      </c>
      <c r="F404" s="269"/>
      <c r="G404" s="269"/>
      <c r="H404" s="275"/>
      <c r="I404" s="275"/>
      <c r="J404" s="660"/>
      <c r="K404" s="183"/>
      <c r="L404" s="202"/>
      <c r="M404" s="253"/>
      <c r="N404" s="253"/>
      <c r="O404" s="254"/>
      <c r="P404" s="254"/>
      <c r="Q404" s="254"/>
      <c r="R404" s="254"/>
      <c r="S404" s="98"/>
    </row>
    <row r="405" spans="1:19" ht="17.25" customHeight="1">
      <c r="A405" s="204"/>
      <c r="B405" s="209"/>
      <c r="C405" s="198"/>
      <c r="D405" s="198"/>
      <c r="E405" s="484" t="s">
        <v>998</v>
      </c>
      <c r="F405" s="269"/>
      <c r="G405" s="269">
        <v>4212</v>
      </c>
      <c r="H405" s="271">
        <v>192300</v>
      </c>
      <c r="I405" s="271">
        <f>H405</f>
        <v>192300</v>
      </c>
      <c r="J405" s="663"/>
      <c r="K405" s="183"/>
      <c r="L405" s="202"/>
      <c r="M405" s="253"/>
      <c r="N405" s="253"/>
      <c r="O405" s="254"/>
      <c r="P405" s="254"/>
      <c r="Q405" s="254"/>
      <c r="R405" s="254"/>
      <c r="S405" s="98"/>
    </row>
    <row r="406" spans="1:19" ht="18">
      <c r="A406" s="204"/>
      <c r="B406" s="209"/>
      <c r="C406" s="198"/>
      <c r="D406" s="198"/>
      <c r="E406" s="484" t="s">
        <v>997</v>
      </c>
      <c r="F406" s="269"/>
      <c r="G406" s="269">
        <v>5112</v>
      </c>
      <c r="H406" s="271">
        <v>4000</v>
      </c>
      <c r="I406" s="271"/>
      <c r="J406" s="663">
        <f>H406</f>
        <v>4000</v>
      </c>
      <c r="K406" s="183"/>
      <c r="L406" s="202"/>
      <c r="M406" s="253"/>
      <c r="N406" s="253"/>
      <c r="O406" s="254"/>
      <c r="P406" s="254"/>
      <c r="Q406" s="254"/>
      <c r="R406" s="254"/>
      <c r="S406" s="98"/>
    </row>
    <row r="407" spans="1:19" ht="23.25" customHeight="1">
      <c r="A407" s="204"/>
      <c r="B407" s="209"/>
      <c r="C407" s="198"/>
      <c r="D407" s="198"/>
      <c r="E407" s="484" t="s">
        <v>999</v>
      </c>
      <c r="F407" s="269"/>
      <c r="G407" s="269">
        <v>5129</v>
      </c>
      <c r="H407" s="271">
        <v>6000</v>
      </c>
      <c r="I407" s="271"/>
      <c r="J407" s="663">
        <f>H407</f>
        <v>6000</v>
      </c>
      <c r="K407" s="183"/>
      <c r="L407" s="202"/>
      <c r="M407" s="253"/>
      <c r="N407" s="253"/>
      <c r="O407" s="254"/>
      <c r="P407" s="254"/>
      <c r="Q407" s="254"/>
      <c r="R407" s="254"/>
      <c r="S407" s="98"/>
    </row>
    <row r="408" spans="1:19" ht="18" customHeight="1">
      <c r="A408" s="204"/>
      <c r="B408" s="209"/>
      <c r="C408" s="198"/>
      <c r="D408" s="198"/>
      <c r="E408" s="484" t="s">
        <v>363</v>
      </c>
      <c r="F408" s="269"/>
      <c r="G408" s="269"/>
      <c r="H408" s="565"/>
      <c r="I408" s="565"/>
      <c r="J408" s="665"/>
      <c r="K408" s="682"/>
      <c r="L408" s="668"/>
      <c r="M408" s="259"/>
      <c r="N408" s="259"/>
      <c r="O408" s="254"/>
      <c r="P408" s="254"/>
      <c r="Q408" s="254"/>
      <c r="R408" s="254"/>
      <c r="S408" s="98"/>
    </row>
    <row r="409" spans="1:18" s="107" customFormat="1" ht="31.5" customHeight="1">
      <c r="A409" s="204">
        <v>2650</v>
      </c>
      <c r="B409" s="209" t="s">
        <v>428</v>
      </c>
      <c r="C409" s="198">
        <v>5</v>
      </c>
      <c r="D409" s="198">
        <v>0</v>
      </c>
      <c r="E409" s="484" t="s">
        <v>806</v>
      </c>
      <c r="F409" s="371" t="s">
        <v>807</v>
      </c>
      <c r="G409" s="371"/>
      <c r="H409" s="265"/>
      <c r="I409" s="265"/>
      <c r="J409" s="658"/>
      <c r="K409" s="183"/>
      <c r="L409" s="202"/>
      <c r="M409" s="253"/>
      <c r="N409" s="253"/>
      <c r="O409" s="255"/>
      <c r="P409" s="255"/>
      <c r="Q409" s="255"/>
      <c r="R409" s="255"/>
    </row>
    <row r="410" spans="1:19" ht="19.5" customHeight="1">
      <c r="A410" s="204"/>
      <c r="B410" s="209"/>
      <c r="C410" s="198"/>
      <c r="D410" s="198"/>
      <c r="E410" s="484" t="s">
        <v>286</v>
      </c>
      <c r="F410" s="371"/>
      <c r="G410" s="371"/>
      <c r="H410" s="265"/>
      <c r="I410" s="265"/>
      <c r="J410" s="658"/>
      <c r="K410" s="682"/>
      <c r="L410" s="668"/>
      <c r="M410" s="259"/>
      <c r="N410" s="259"/>
      <c r="O410" s="254"/>
      <c r="P410" s="254"/>
      <c r="Q410" s="254"/>
      <c r="R410" s="254"/>
      <c r="S410" s="98"/>
    </row>
    <row r="411" spans="1:19" ht="42.75" customHeight="1">
      <c r="A411" s="204">
        <v>2651</v>
      </c>
      <c r="B411" s="209" t="s">
        <v>428</v>
      </c>
      <c r="C411" s="198">
        <v>5</v>
      </c>
      <c r="D411" s="198">
        <v>1</v>
      </c>
      <c r="E411" s="484" t="s">
        <v>806</v>
      </c>
      <c r="F411" s="277" t="s">
        <v>808</v>
      </c>
      <c r="G411" s="277"/>
      <c r="H411" s="265"/>
      <c r="I411" s="265"/>
      <c r="J411" s="658"/>
      <c r="K411" s="183"/>
      <c r="L411" s="202"/>
      <c r="M411" s="253"/>
      <c r="N411" s="253"/>
      <c r="O411" s="254"/>
      <c r="P411" s="254"/>
      <c r="Q411" s="254"/>
      <c r="R411" s="254"/>
      <c r="S411" s="98"/>
    </row>
    <row r="412" spans="1:19" ht="47.25">
      <c r="A412" s="204"/>
      <c r="B412" s="209"/>
      <c r="C412" s="198"/>
      <c r="D412" s="198"/>
      <c r="E412" s="484" t="s">
        <v>362</v>
      </c>
      <c r="F412" s="269"/>
      <c r="G412" s="269"/>
      <c r="H412" s="265"/>
      <c r="I412" s="265"/>
      <c r="J412" s="658"/>
      <c r="K412" s="681"/>
      <c r="L412" s="285"/>
      <c r="M412" s="251"/>
      <c r="N412" s="251"/>
      <c r="O412" s="254"/>
      <c r="P412" s="254"/>
      <c r="Q412" s="254"/>
      <c r="R412" s="254"/>
      <c r="S412" s="98"/>
    </row>
    <row r="413" spans="1:19" ht="22.5" customHeight="1">
      <c r="A413" s="204"/>
      <c r="B413" s="209"/>
      <c r="C413" s="198"/>
      <c r="D413" s="198"/>
      <c r="E413" s="484" t="s">
        <v>363</v>
      </c>
      <c r="F413" s="269"/>
      <c r="G413" s="269"/>
      <c r="H413" s="265"/>
      <c r="I413" s="265"/>
      <c r="J413" s="658"/>
      <c r="K413" s="681"/>
      <c r="L413" s="285"/>
      <c r="M413" s="251"/>
      <c r="N413" s="251"/>
      <c r="O413" s="254"/>
      <c r="P413" s="254"/>
      <c r="Q413" s="254"/>
      <c r="R413" s="254"/>
      <c r="S413" s="98"/>
    </row>
    <row r="414" spans="1:19" ht="18">
      <c r="A414" s="204"/>
      <c r="B414" s="209"/>
      <c r="C414" s="198"/>
      <c r="D414" s="198"/>
      <c r="E414" s="484" t="s">
        <v>363</v>
      </c>
      <c r="F414" s="269"/>
      <c r="G414" s="269"/>
      <c r="H414" s="265"/>
      <c r="I414" s="265"/>
      <c r="J414" s="658"/>
      <c r="K414" s="681"/>
      <c r="L414" s="285"/>
      <c r="M414" s="251"/>
      <c r="N414" s="251"/>
      <c r="O414" s="254"/>
      <c r="P414" s="254"/>
      <c r="Q414" s="254"/>
      <c r="R414" s="254"/>
      <c r="S414" s="98"/>
    </row>
    <row r="415" spans="1:19" ht="33.75" customHeight="1">
      <c r="A415" s="204">
        <v>2660</v>
      </c>
      <c r="B415" s="209" t="s">
        <v>428</v>
      </c>
      <c r="C415" s="198">
        <v>6</v>
      </c>
      <c r="D415" s="198">
        <v>0</v>
      </c>
      <c r="E415" s="484" t="s">
        <v>809</v>
      </c>
      <c r="F415" s="277" t="s">
        <v>810</v>
      </c>
      <c r="G415" s="277"/>
      <c r="H415" s="271">
        <f>H417</f>
        <v>110530</v>
      </c>
      <c r="I415" s="271">
        <f>I417</f>
        <v>60530</v>
      </c>
      <c r="J415" s="663">
        <f>J417</f>
        <v>50000</v>
      </c>
      <c r="K415" s="681"/>
      <c r="L415" s="285"/>
      <c r="M415" s="251"/>
      <c r="N415" s="251"/>
      <c r="O415" s="254"/>
      <c r="P415" s="254"/>
      <c r="Q415" s="254"/>
      <c r="R415" s="254"/>
      <c r="S415" s="98"/>
    </row>
    <row r="416" spans="1:19" ht="18">
      <c r="A416" s="204"/>
      <c r="B416" s="209"/>
      <c r="C416" s="198"/>
      <c r="D416" s="198"/>
      <c r="E416" s="484" t="s">
        <v>286</v>
      </c>
      <c r="F416" s="371"/>
      <c r="G416" s="371"/>
      <c r="H416" s="271"/>
      <c r="I416" s="271"/>
      <c r="J416" s="663"/>
      <c r="K416" s="681"/>
      <c r="L416" s="285"/>
      <c r="M416" s="251"/>
      <c r="N416" s="251"/>
      <c r="O416" s="254"/>
      <c r="P416" s="254"/>
      <c r="Q416" s="254"/>
      <c r="R416" s="254"/>
      <c r="S416" s="98"/>
    </row>
    <row r="417" spans="1:18" s="105" customFormat="1" ht="31.5" customHeight="1">
      <c r="A417" s="204">
        <v>2661</v>
      </c>
      <c r="B417" s="209" t="s">
        <v>428</v>
      </c>
      <c r="C417" s="198">
        <v>6</v>
      </c>
      <c r="D417" s="198">
        <v>1</v>
      </c>
      <c r="E417" s="484" t="s">
        <v>809</v>
      </c>
      <c r="F417" s="277" t="s">
        <v>811</v>
      </c>
      <c r="G417" s="277"/>
      <c r="H417" s="271">
        <f>H419+H420+H421+H423+H424+H422</f>
        <v>110530</v>
      </c>
      <c r="I417" s="271">
        <f>I419+I420+I421+I422</f>
        <v>60530</v>
      </c>
      <c r="J417" s="663">
        <f>J423+J424</f>
        <v>50000</v>
      </c>
      <c r="K417" s="683"/>
      <c r="L417" s="219"/>
      <c r="M417" s="257"/>
      <c r="N417" s="257"/>
      <c r="O417" s="252"/>
      <c r="P417" s="252"/>
      <c r="Q417" s="252"/>
      <c r="R417" s="252"/>
    </row>
    <row r="418" spans="1:19" ht="19.5" customHeight="1">
      <c r="A418" s="204"/>
      <c r="B418" s="209"/>
      <c r="C418" s="198"/>
      <c r="D418" s="198"/>
      <c r="E418" s="484" t="s">
        <v>362</v>
      </c>
      <c r="F418" s="269"/>
      <c r="G418" s="269"/>
      <c r="H418" s="265"/>
      <c r="I418" s="265"/>
      <c r="J418" s="658"/>
      <c r="K418" s="183"/>
      <c r="L418" s="202"/>
      <c r="M418" s="253"/>
      <c r="N418" s="253"/>
      <c r="O418" s="254"/>
      <c r="P418" s="254"/>
      <c r="Q418" s="254"/>
      <c r="R418" s="254"/>
      <c r="S418" s="98"/>
    </row>
    <row r="419" spans="1:19" ht="18" customHeight="1">
      <c r="A419" s="204"/>
      <c r="B419" s="209"/>
      <c r="C419" s="198"/>
      <c r="D419" s="198"/>
      <c r="E419" s="484" t="s">
        <v>1000</v>
      </c>
      <c r="F419" s="269"/>
      <c r="G419" s="269">
        <v>4251</v>
      </c>
      <c r="H419" s="271">
        <v>15000</v>
      </c>
      <c r="I419" s="271">
        <f>H419</f>
        <v>15000</v>
      </c>
      <c r="J419" s="663"/>
      <c r="K419" s="183"/>
      <c r="L419" s="202"/>
      <c r="M419" s="253"/>
      <c r="N419" s="253"/>
      <c r="O419" s="254"/>
      <c r="P419" s="254"/>
      <c r="Q419" s="254"/>
      <c r="R419" s="254"/>
      <c r="S419" s="98"/>
    </row>
    <row r="420" spans="1:18" s="107" customFormat="1" ht="20.25" customHeight="1">
      <c r="A420" s="204"/>
      <c r="B420" s="209"/>
      <c r="C420" s="198"/>
      <c r="D420" s="198"/>
      <c r="E420" s="484" t="s">
        <v>1001</v>
      </c>
      <c r="F420" s="269"/>
      <c r="G420" s="269">
        <v>4264</v>
      </c>
      <c r="H420" s="271">
        <v>37530</v>
      </c>
      <c r="I420" s="271">
        <f>H420</f>
        <v>37530</v>
      </c>
      <c r="J420" s="663"/>
      <c r="K420" s="183"/>
      <c r="L420" s="202"/>
      <c r="M420" s="253"/>
      <c r="N420" s="253"/>
      <c r="O420" s="255"/>
      <c r="P420" s="255"/>
      <c r="Q420" s="255"/>
      <c r="R420" s="255"/>
    </row>
    <row r="421" spans="1:19" ht="19.5" customHeight="1">
      <c r="A421" s="204"/>
      <c r="B421" s="209"/>
      <c r="C421" s="198"/>
      <c r="D421" s="198"/>
      <c r="E421" s="484" t="s">
        <v>977</v>
      </c>
      <c r="F421" s="269"/>
      <c r="G421" s="269">
        <v>4269</v>
      </c>
      <c r="H421" s="271">
        <v>3000</v>
      </c>
      <c r="I421" s="271">
        <f>H421</f>
        <v>3000</v>
      </c>
      <c r="J421" s="663"/>
      <c r="K421" s="183"/>
      <c r="L421" s="202"/>
      <c r="M421" s="253"/>
      <c r="N421" s="253"/>
      <c r="O421" s="254"/>
      <c r="P421" s="254"/>
      <c r="Q421" s="254"/>
      <c r="R421" s="254"/>
      <c r="S421" s="98"/>
    </row>
    <row r="422" spans="1:19" ht="36" customHeight="1">
      <c r="A422" s="204"/>
      <c r="B422" s="209"/>
      <c r="C422" s="198"/>
      <c r="D422" s="198"/>
      <c r="E422" s="484" t="s">
        <v>1033</v>
      </c>
      <c r="F422" s="269"/>
      <c r="G422" s="269">
        <v>4521</v>
      </c>
      <c r="H422" s="271">
        <v>5000</v>
      </c>
      <c r="I422" s="271">
        <v>5000</v>
      </c>
      <c r="J422" s="663"/>
      <c r="K422" s="183"/>
      <c r="L422" s="202"/>
      <c r="M422" s="253"/>
      <c r="N422" s="253"/>
      <c r="O422" s="254"/>
      <c r="P422" s="254"/>
      <c r="Q422" s="254"/>
      <c r="R422" s="254"/>
      <c r="S422" s="98"/>
    </row>
    <row r="423" spans="1:19" ht="23.25" customHeight="1">
      <c r="A423" s="204"/>
      <c r="B423" s="209"/>
      <c r="C423" s="198"/>
      <c r="D423" s="198"/>
      <c r="E423" s="484" t="s">
        <v>1002</v>
      </c>
      <c r="F423" s="269"/>
      <c r="G423" s="269">
        <v>5112</v>
      </c>
      <c r="H423" s="271">
        <f>J423</f>
        <v>13000</v>
      </c>
      <c r="I423" s="271"/>
      <c r="J423" s="663">
        <v>13000</v>
      </c>
      <c r="K423" s="183"/>
      <c r="L423" s="202"/>
      <c r="M423" s="253"/>
      <c r="N423" s="253"/>
      <c r="O423" s="254"/>
      <c r="P423" s="254"/>
      <c r="Q423" s="254"/>
      <c r="R423" s="254"/>
      <c r="S423" s="98"/>
    </row>
    <row r="424" spans="1:19" ht="32.25" customHeight="1">
      <c r="A424" s="204"/>
      <c r="B424" s="209"/>
      <c r="C424" s="198"/>
      <c r="D424" s="198"/>
      <c r="E424" s="484" t="s">
        <v>1003</v>
      </c>
      <c r="F424" s="269"/>
      <c r="G424" s="269">
        <v>5129</v>
      </c>
      <c r="H424" s="271">
        <f>J424</f>
        <v>37000</v>
      </c>
      <c r="I424" s="271"/>
      <c r="J424" s="663">
        <v>37000</v>
      </c>
      <c r="K424" s="183"/>
      <c r="L424" s="202"/>
      <c r="M424" s="253"/>
      <c r="N424" s="253"/>
      <c r="O424" s="254"/>
      <c r="P424" s="254"/>
      <c r="Q424" s="254"/>
      <c r="R424" s="254"/>
      <c r="S424" s="98"/>
    </row>
    <row r="425" spans="1:19" ht="26.25" customHeight="1">
      <c r="A425" s="204">
        <v>2700</v>
      </c>
      <c r="B425" s="209" t="s">
        <v>429</v>
      </c>
      <c r="C425" s="198">
        <v>0</v>
      </c>
      <c r="D425" s="198">
        <v>0</v>
      </c>
      <c r="E425" s="477" t="s">
        <v>915</v>
      </c>
      <c r="F425" s="276" t="s">
        <v>812</v>
      </c>
      <c r="G425" s="276"/>
      <c r="H425" s="562"/>
      <c r="I425" s="562"/>
      <c r="J425" s="657"/>
      <c r="K425" s="183"/>
      <c r="L425" s="202"/>
      <c r="M425" s="253"/>
      <c r="N425" s="253"/>
      <c r="O425" s="254"/>
      <c r="P425" s="254"/>
      <c r="Q425" s="254"/>
      <c r="R425" s="254"/>
      <c r="S425" s="98"/>
    </row>
    <row r="426" spans="1:19" ht="44.25" customHeight="1">
      <c r="A426" s="204"/>
      <c r="B426" s="209"/>
      <c r="C426" s="198"/>
      <c r="D426" s="198"/>
      <c r="E426" s="484" t="s">
        <v>285</v>
      </c>
      <c r="F426" s="269"/>
      <c r="G426" s="269"/>
      <c r="H426" s="265"/>
      <c r="I426" s="265"/>
      <c r="J426" s="658"/>
      <c r="K426" s="183"/>
      <c r="L426" s="202"/>
      <c r="M426" s="253"/>
      <c r="N426" s="253"/>
      <c r="O426" s="254"/>
      <c r="P426" s="254"/>
      <c r="Q426" s="254"/>
      <c r="R426" s="254"/>
      <c r="S426" s="98"/>
    </row>
    <row r="427" spans="1:19" ht="16.5" customHeight="1">
      <c r="A427" s="204">
        <v>2710</v>
      </c>
      <c r="B427" s="209" t="s">
        <v>429</v>
      </c>
      <c r="C427" s="198">
        <v>1</v>
      </c>
      <c r="D427" s="198">
        <v>0</v>
      </c>
      <c r="E427" s="484" t="s">
        <v>813</v>
      </c>
      <c r="F427" s="371" t="s">
        <v>814</v>
      </c>
      <c r="G427" s="371"/>
      <c r="H427" s="265"/>
      <c r="I427" s="265"/>
      <c r="J427" s="658"/>
      <c r="K427" s="183"/>
      <c r="L427" s="202"/>
      <c r="M427" s="253"/>
      <c r="N427" s="253"/>
      <c r="O427" s="254"/>
      <c r="P427" s="254"/>
      <c r="Q427" s="254"/>
      <c r="R427" s="254"/>
      <c r="S427" s="98"/>
    </row>
    <row r="428" spans="1:19" ht="18" hidden="1">
      <c r="A428" s="204"/>
      <c r="B428" s="209"/>
      <c r="C428" s="198"/>
      <c r="D428" s="198"/>
      <c r="E428" s="484" t="s">
        <v>286</v>
      </c>
      <c r="F428" s="371"/>
      <c r="G428" s="371"/>
      <c r="H428" s="265"/>
      <c r="I428" s="265"/>
      <c r="J428" s="658"/>
      <c r="K428" s="183"/>
      <c r="L428" s="202"/>
      <c r="M428" s="253"/>
      <c r="N428" s="253"/>
      <c r="O428" s="254"/>
      <c r="P428" s="254"/>
      <c r="Q428" s="254"/>
      <c r="R428" s="254"/>
      <c r="S428" s="98"/>
    </row>
    <row r="429" spans="1:19" ht="20.25" customHeight="1">
      <c r="A429" s="204">
        <v>2711</v>
      </c>
      <c r="B429" s="209" t="s">
        <v>429</v>
      </c>
      <c r="C429" s="198">
        <v>1</v>
      </c>
      <c r="D429" s="198">
        <v>1</v>
      </c>
      <c r="E429" s="484" t="s">
        <v>815</v>
      </c>
      <c r="F429" s="277" t="s">
        <v>816</v>
      </c>
      <c r="G429" s="277"/>
      <c r="H429" s="265"/>
      <c r="I429" s="265"/>
      <c r="J429" s="658"/>
      <c r="K429" s="183"/>
      <c r="L429" s="202"/>
      <c r="M429" s="253"/>
      <c r="N429" s="253"/>
      <c r="O429" s="254"/>
      <c r="P429" s="254"/>
      <c r="Q429" s="254"/>
      <c r="R429" s="254"/>
      <c r="S429" s="98"/>
    </row>
    <row r="430" spans="1:19" ht="45.75" customHeight="1">
      <c r="A430" s="204"/>
      <c r="B430" s="209"/>
      <c r="C430" s="198"/>
      <c r="D430" s="198"/>
      <c r="E430" s="484" t="s">
        <v>362</v>
      </c>
      <c r="F430" s="269"/>
      <c r="G430" s="269"/>
      <c r="H430" s="265"/>
      <c r="I430" s="265"/>
      <c r="J430" s="658"/>
      <c r="K430" s="183"/>
      <c r="L430" s="202"/>
      <c r="M430" s="253"/>
      <c r="N430" s="253"/>
      <c r="O430" s="254"/>
      <c r="P430" s="254"/>
      <c r="Q430" s="254"/>
      <c r="R430" s="254"/>
      <c r="S430" s="98"/>
    </row>
    <row r="431" spans="1:19" ht="18">
      <c r="A431" s="204"/>
      <c r="B431" s="209"/>
      <c r="C431" s="198"/>
      <c r="D431" s="198"/>
      <c r="E431" s="484" t="s">
        <v>363</v>
      </c>
      <c r="F431" s="269"/>
      <c r="G431" s="269"/>
      <c r="H431" s="265"/>
      <c r="I431" s="265"/>
      <c r="J431" s="658"/>
      <c r="K431" s="183"/>
      <c r="L431" s="202"/>
      <c r="M431" s="253"/>
      <c r="N431" s="253"/>
      <c r="O431" s="254"/>
      <c r="P431" s="254"/>
      <c r="Q431" s="254"/>
      <c r="R431" s="254"/>
      <c r="S431" s="98"/>
    </row>
    <row r="432" spans="1:19" ht="16.5" customHeight="1">
      <c r="A432" s="204"/>
      <c r="B432" s="209"/>
      <c r="C432" s="198"/>
      <c r="D432" s="198"/>
      <c r="E432" s="484" t="s">
        <v>363</v>
      </c>
      <c r="F432" s="269"/>
      <c r="G432" s="269"/>
      <c r="H432" s="265"/>
      <c r="I432" s="265"/>
      <c r="J432" s="658"/>
      <c r="K432" s="183"/>
      <c r="L432" s="202"/>
      <c r="M432" s="253"/>
      <c r="N432" s="253"/>
      <c r="O432" s="254"/>
      <c r="P432" s="254"/>
      <c r="Q432" s="254"/>
      <c r="R432" s="254"/>
      <c r="S432" s="98"/>
    </row>
    <row r="433" spans="1:19" ht="20.25" customHeight="1">
      <c r="A433" s="204">
        <v>2712</v>
      </c>
      <c r="B433" s="209" t="s">
        <v>429</v>
      </c>
      <c r="C433" s="198">
        <v>1</v>
      </c>
      <c r="D433" s="198">
        <v>2</v>
      </c>
      <c r="E433" s="484" t="s">
        <v>817</v>
      </c>
      <c r="F433" s="277" t="s">
        <v>818</v>
      </c>
      <c r="G433" s="277"/>
      <c r="H433" s="265"/>
      <c r="I433" s="265"/>
      <c r="J433" s="658"/>
      <c r="K433" s="183"/>
      <c r="L433" s="202"/>
      <c r="M433" s="253"/>
      <c r="N433" s="253"/>
      <c r="O433" s="254"/>
      <c r="P433" s="254"/>
      <c r="Q433" s="254"/>
      <c r="R433" s="254"/>
      <c r="S433" s="98"/>
    </row>
    <row r="434" spans="1:18" s="107" customFormat="1" ht="31.5" customHeight="1">
      <c r="A434" s="204"/>
      <c r="B434" s="209"/>
      <c r="C434" s="198"/>
      <c r="D434" s="198"/>
      <c r="E434" s="484" t="s">
        <v>362</v>
      </c>
      <c r="F434" s="269"/>
      <c r="G434" s="269"/>
      <c r="H434" s="265"/>
      <c r="I434" s="265"/>
      <c r="J434" s="658"/>
      <c r="K434" s="183"/>
      <c r="L434" s="202"/>
      <c r="M434" s="253"/>
      <c r="N434" s="253"/>
      <c r="O434" s="255"/>
      <c r="P434" s="255"/>
      <c r="Q434" s="255"/>
      <c r="R434" s="255"/>
    </row>
    <row r="435" spans="1:19" ht="24.75" customHeight="1">
      <c r="A435" s="204"/>
      <c r="B435" s="209"/>
      <c r="C435" s="198"/>
      <c r="D435" s="198"/>
      <c r="E435" s="484" t="s">
        <v>363</v>
      </c>
      <c r="F435" s="269"/>
      <c r="G435" s="269"/>
      <c r="H435" s="265"/>
      <c r="I435" s="265"/>
      <c r="J435" s="658"/>
      <c r="K435" s="183"/>
      <c r="L435" s="202"/>
      <c r="M435" s="253"/>
      <c r="N435" s="253"/>
      <c r="O435" s="254"/>
      <c r="P435" s="254"/>
      <c r="Q435" s="254"/>
      <c r="R435" s="254"/>
      <c r="S435" s="98"/>
    </row>
    <row r="436" spans="1:19" ht="24.75" customHeight="1">
      <c r="A436" s="204"/>
      <c r="B436" s="209"/>
      <c r="C436" s="198"/>
      <c r="D436" s="198"/>
      <c r="E436" s="484" t="s">
        <v>363</v>
      </c>
      <c r="F436" s="269"/>
      <c r="G436" s="269"/>
      <c r="H436" s="265"/>
      <c r="I436" s="265"/>
      <c r="J436" s="658"/>
      <c r="K436" s="183"/>
      <c r="L436" s="202"/>
      <c r="M436" s="253"/>
      <c r="N436" s="253"/>
      <c r="O436" s="254"/>
      <c r="P436" s="254"/>
      <c r="Q436" s="254"/>
      <c r="R436" s="254"/>
      <c r="S436" s="98"/>
    </row>
    <row r="437" spans="1:19" ht="16.5" customHeight="1">
      <c r="A437" s="204">
        <v>2713</v>
      </c>
      <c r="B437" s="209" t="s">
        <v>429</v>
      </c>
      <c r="C437" s="198">
        <v>1</v>
      </c>
      <c r="D437" s="198">
        <v>3</v>
      </c>
      <c r="E437" s="484" t="s">
        <v>213</v>
      </c>
      <c r="F437" s="277" t="s">
        <v>819</v>
      </c>
      <c r="G437" s="277"/>
      <c r="H437" s="265"/>
      <c r="I437" s="265"/>
      <c r="J437" s="658"/>
      <c r="K437" s="183"/>
      <c r="L437" s="202"/>
      <c r="M437" s="253"/>
      <c r="N437" s="253"/>
      <c r="O437" s="254"/>
      <c r="P437" s="254"/>
      <c r="Q437" s="254"/>
      <c r="R437" s="254"/>
      <c r="S437" s="98"/>
    </row>
    <row r="438" spans="1:19" ht="47.25" hidden="1">
      <c r="A438" s="204"/>
      <c r="B438" s="209"/>
      <c r="C438" s="198"/>
      <c r="D438" s="198"/>
      <c r="E438" s="484" t="s">
        <v>362</v>
      </c>
      <c r="F438" s="269"/>
      <c r="G438" s="269"/>
      <c r="H438" s="265"/>
      <c r="I438" s="265"/>
      <c r="J438" s="658"/>
      <c r="K438" s="183"/>
      <c r="L438" s="202"/>
      <c r="M438" s="253"/>
      <c r="N438" s="253"/>
      <c r="O438" s="254"/>
      <c r="P438" s="254"/>
      <c r="Q438" s="254"/>
      <c r="R438" s="254"/>
      <c r="S438" s="98"/>
    </row>
    <row r="439" spans="1:19" ht="20.25" customHeight="1">
      <c r="A439" s="204"/>
      <c r="B439" s="209"/>
      <c r="C439" s="198"/>
      <c r="D439" s="198"/>
      <c r="E439" s="484" t="s">
        <v>363</v>
      </c>
      <c r="F439" s="269"/>
      <c r="G439" s="269"/>
      <c r="H439" s="265"/>
      <c r="I439" s="265"/>
      <c r="J439" s="658"/>
      <c r="K439" s="183"/>
      <c r="L439" s="202"/>
      <c r="M439" s="253"/>
      <c r="N439" s="253"/>
      <c r="O439" s="254"/>
      <c r="P439" s="254"/>
      <c r="Q439" s="254"/>
      <c r="R439" s="254"/>
      <c r="S439" s="98"/>
    </row>
    <row r="440" spans="1:19" ht="18.75" customHeight="1">
      <c r="A440" s="204"/>
      <c r="B440" s="209"/>
      <c r="C440" s="198"/>
      <c r="D440" s="198"/>
      <c r="E440" s="484" t="s">
        <v>363</v>
      </c>
      <c r="F440" s="269"/>
      <c r="G440" s="269"/>
      <c r="H440" s="265"/>
      <c r="I440" s="265"/>
      <c r="J440" s="658"/>
      <c r="K440" s="183"/>
      <c r="L440" s="202"/>
      <c r="M440" s="253"/>
      <c r="N440" s="253"/>
      <c r="O440" s="254"/>
      <c r="P440" s="254"/>
      <c r="Q440" s="254"/>
      <c r="R440" s="254"/>
      <c r="S440" s="98"/>
    </row>
    <row r="441" spans="1:19" ht="16.5" customHeight="1">
      <c r="A441" s="204">
        <v>2720</v>
      </c>
      <c r="B441" s="209" t="s">
        <v>429</v>
      </c>
      <c r="C441" s="198">
        <v>2</v>
      </c>
      <c r="D441" s="198">
        <v>0</v>
      </c>
      <c r="E441" s="484" t="s">
        <v>430</v>
      </c>
      <c r="F441" s="371" t="s">
        <v>820</v>
      </c>
      <c r="G441" s="371"/>
      <c r="H441" s="265"/>
      <c r="I441" s="265"/>
      <c r="J441" s="658"/>
      <c r="K441" s="183"/>
      <c r="L441" s="202"/>
      <c r="M441" s="253"/>
      <c r="N441" s="253"/>
      <c r="O441" s="254"/>
      <c r="P441" s="254"/>
      <c r="Q441" s="254"/>
      <c r="R441" s="254"/>
      <c r="S441" s="98"/>
    </row>
    <row r="442" spans="1:19" ht="14.25" customHeight="1">
      <c r="A442" s="204"/>
      <c r="B442" s="209"/>
      <c r="C442" s="198"/>
      <c r="D442" s="198"/>
      <c r="E442" s="484" t="s">
        <v>286</v>
      </c>
      <c r="F442" s="371"/>
      <c r="G442" s="371"/>
      <c r="H442" s="265"/>
      <c r="I442" s="265"/>
      <c r="J442" s="658"/>
      <c r="K442" s="183"/>
      <c r="L442" s="202"/>
      <c r="M442" s="253"/>
      <c r="N442" s="253"/>
      <c r="O442" s="254"/>
      <c r="P442" s="254"/>
      <c r="Q442" s="254"/>
      <c r="R442" s="254"/>
      <c r="S442" s="98"/>
    </row>
    <row r="443" spans="1:19" ht="19.5" customHeight="1">
      <c r="A443" s="204">
        <v>2721</v>
      </c>
      <c r="B443" s="209" t="s">
        <v>429</v>
      </c>
      <c r="C443" s="198">
        <v>2</v>
      </c>
      <c r="D443" s="198">
        <v>1</v>
      </c>
      <c r="E443" s="484" t="s">
        <v>821</v>
      </c>
      <c r="F443" s="277" t="s">
        <v>822</v>
      </c>
      <c r="G443" s="277"/>
      <c r="H443" s="265"/>
      <c r="I443" s="265"/>
      <c r="J443" s="658"/>
      <c r="K443" s="183"/>
      <c r="L443" s="202"/>
      <c r="M443" s="253"/>
      <c r="N443" s="253"/>
      <c r="O443" s="254"/>
      <c r="P443" s="254"/>
      <c r="Q443" s="254"/>
      <c r="R443" s="254"/>
      <c r="S443" s="98"/>
    </row>
    <row r="444" spans="1:19" ht="39.75" customHeight="1">
      <c r="A444" s="204"/>
      <c r="B444" s="209"/>
      <c r="C444" s="198"/>
      <c r="D444" s="198"/>
      <c r="E444" s="484" t="s">
        <v>362</v>
      </c>
      <c r="F444" s="269"/>
      <c r="G444" s="269"/>
      <c r="H444" s="265"/>
      <c r="I444" s="265"/>
      <c r="J444" s="658"/>
      <c r="K444" s="183"/>
      <c r="L444" s="202"/>
      <c r="M444" s="253"/>
      <c r="N444" s="253"/>
      <c r="O444" s="254"/>
      <c r="P444" s="254"/>
      <c r="Q444" s="254"/>
      <c r="R444" s="254"/>
      <c r="S444" s="98"/>
    </row>
    <row r="445" spans="1:19" ht="16.5" customHeight="1">
      <c r="A445" s="204"/>
      <c r="B445" s="209"/>
      <c r="C445" s="198"/>
      <c r="D445" s="198"/>
      <c r="E445" s="484" t="s">
        <v>363</v>
      </c>
      <c r="F445" s="269"/>
      <c r="G445" s="269"/>
      <c r="H445" s="265"/>
      <c r="I445" s="265"/>
      <c r="J445" s="658"/>
      <c r="K445" s="183"/>
      <c r="L445" s="202"/>
      <c r="M445" s="253"/>
      <c r="N445" s="253"/>
      <c r="O445" s="254"/>
      <c r="P445" s="254"/>
      <c r="Q445" s="254"/>
      <c r="R445" s="254"/>
      <c r="S445" s="98"/>
    </row>
    <row r="446" spans="1:19" ht="15" customHeight="1">
      <c r="A446" s="204"/>
      <c r="B446" s="209"/>
      <c r="C446" s="198"/>
      <c r="D446" s="198"/>
      <c r="E446" s="484" t="s">
        <v>363</v>
      </c>
      <c r="F446" s="269"/>
      <c r="G446" s="269"/>
      <c r="H446" s="265"/>
      <c r="I446" s="265"/>
      <c r="J446" s="658"/>
      <c r="K446" s="183"/>
      <c r="L446" s="202"/>
      <c r="M446" s="253"/>
      <c r="N446" s="253"/>
      <c r="O446" s="254"/>
      <c r="P446" s="254"/>
      <c r="Q446" s="254"/>
      <c r="R446" s="254"/>
      <c r="S446" s="98"/>
    </row>
    <row r="447" spans="1:19" ht="21" customHeight="1">
      <c r="A447" s="204">
        <v>2722</v>
      </c>
      <c r="B447" s="209" t="s">
        <v>429</v>
      </c>
      <c r="C447" s="198">
        <v>2</v>
      </c>
      <c r="D447" s="198">
        <v>2</v>
      </c>
      <c r="E447" s="484" t="s">
        <v>823</v>
      </c>
      <c r="F447" s="277" t="s">
        <v>824</v>
      </c>
      <c r="G447" s="277"/>
      <c r="H447" s="265"/>
      <c r="I447" s="265"/>
      <c r="J447" s="658"/>
      <c r="K447" s="183"/>
      <c r="L447" s="202"/>
      <c r="M447" s="253"/>
      <c r="N447" s="253"/>
      <c r="O447" s="254"/>
      <c r="P447" s="254"/>
      <c r="Q447" s="254"/>
      <c r="R447" s="254"/>
      <c r="S447" s="98"/>
    </row>
    <row r="448" spans="1:19" ht="40.5" customHeight="1">
      <c r="A448" s="204"/>
      <c r="B448" s="209"/>
      <c r="C448" s="198"/>
      <c r="D448" s="198"/>
      <c r="E448" s="484" t="s">
        <v>362</v>
      </c>
      <c r="F448" s="269"/>
      <c r="G448" s="269"/>
      <c r="H448" s="265"/>
      <c r="I448" s="265"/>
      <c r="J448" s="658"/>
      <c r="K448" s="183"/>
      <c r="L448" s="202"/>
      <c r="M448" s="253"/>
      <c r="N448" s="253"/>
      <c r="O448" s="254"/>
      <c r="P448" s="254"/>
      <c r="Q448" s="254"/>
      <c r="R448" s="254"/>
      <c r="S448" s="98"/>
    </row>
    <row r="449" spans="1:19" ht="18">
      <c r="A449" s="204"/>
      <c r="B449" s="209"/>
      <c r="C449" s="198"/>
      <c r="D449" s="198"/>
      <c r="E449" s="484" t="s">
        <v>363</v>
      </c>
      <c r="F449" s="269"/>
      <c r="G449" s="269"/>
      <c r="H449" s="265"/>
      <c r="I449" s="265"/>
      <c r="J449" s="658"/>
      <c r="K449" s="183"/>
      <c r="L449" s="202"/>
      <c r="M449" s="253"/>
      <c r="N449" s="253"/>
      <c r="O449" s="254"/>
      <c r="P449" s="254"/>
      <c r="Q449" s="254"/>
      <c r="R449" s="254"/>
      <c r="S449" s="98"/>
    </row>
    <row r="450" spans="1:19" ht="18" hidden="1">
      <c r="A450" s="204"/>
      <c r="B450" s="209"/>
      <c r="C450" s="198"/>
      <c r="D450" s="198"/>
      <c r="E450" s="484" t="s">
        <v>363</v>
      </c>
      <c r="F450" s="269"/>
      <c r="G450" s="269"/>
      <c r="H450" s="265"/>
      <c r="I450" s="265"/>
      <c r="J450" s="658"/>
      <c r="K450" s="183"/>
      <c r="L450" s="202"/>
      <c r="M450" s="253"/>
      <c r="N450" s="253"/>
      <c r="O450" s="254"/>
      <c r="P450" s="254"/>
      <c r="Q450" s="254"/>
      <c r="R450" s="254"/>
      <c r="S450" s="98"/>
    </row>
    <row r="451" spans="1:19" ht="21" customHeight="1">
      <c r="A451" s="204">
        <v>2723</v>
      </c>
      <c r="B451" s="209" t="s">
        <v>429</v>
      </c>
      <c r="C451" s="198">
        <v>2</v>
      </c>
      <c r="D451" s="198">
        <v>3</v>
      </c>
      <c r="E451" s="484" t="s">
        <v>214</v>
      </c>
      <c r="F451" s="277" t="s">
        <v>825</v>
      </c>
      <c r="G451" s="277"/>
      <c r="H451" s="265"/>
      <c r="I451" s="265"/>
      <c r="J451" s="658"/>
      <c r="K451" s="183"/>
      <c r="L451" s="202"/>
      <c r="M451" s="253"/>
      <c r="N451" s="253"/>
      <c r="O451" s="254"/>
      <c r="P451" s="254"/>
      <c r="Q451" s="254"/>
      <c r="R451" s="254"/>
      <c r="S451" s="98"/>
    </row>
    <row r="452" spans="1:18" s="107" customFormat="1" ht="28.5" customHeight="1">
      <c r="A452" s="204"/>
      <c r="B452" s="209"/>
      <c r="C452" s="198"/>
      <c r="D452" s="198"/>
      <c r="E452" s="484" t="s">
        <v>362</v>
      </c>
      <c r="F452" s="269"/>
      <c r="G452" s="269"/>
      <c r="H452" s="265"/>
      <c r="I452" s="265"/>
      <c r="J452" s="658"/>
      <c r="K452" s="183"/>
      <c r="L452" s="202"/>
      <c r="M452" s="253"/>
      <c r="N452" s="253"/>
      <c r="O452" s="255"/>
      <c r="P452" s="255"/>
      <c r="Q452" s="255"/>
      <c r="R452" s="255"/>
    </row>
    <row r="453" spans="1:19" ht="21.75" customHeight="1">
      <c r="A453" s="204"/>
      <c r="B453" s="209"/>
      <c r="C453" s="198"/>
      <c r="D453" s="198"/>
      <c r="E453" s="484" t="s">
        <v>363</v>
      </c>
      <c r="F453" s="269"/>
      <c r="G453" s="269"/>
      <c r="H453" s="265"/>
      <c r="I453" s="265"/>
      <c r="J453" s="658"/>
      <c r="K453" s="183"/>
      <c r="L453" s="202"/>
      <c r="M453" s="253"/>
      <c r="N453" s="253"/>
      <c r="O453" s="254"/>
      <c r="P453" s="254"/>
      <c r="Q453" s="254"/>
      <c r="R453" s="254"/>
      <c r="S453" s="98"/>
    </row>
    <row r="454" spans="1:19" ht="21.75" customHeight="1">
      <c r="A454" s="204"/>
      <c r="B454" s="209"/>
      <c r="C454" s="198"/>
      <c r="D454" s="198"/>
      <c r="E454" s="484" t="s">
        <v>363</v>
      </c>
      <c r="F454" s="269"/>
      <c r="G454" s="269"/>
      <c r="H454" s="265"/>
      <c r="I454" s="265"/>
      <c r="J454" s="658"/>
      <c r="K454" s="183"/>
      <c r="L454" s="202"/>
      <c r="M454" s="253"/>
      <c r="N454" s="253"/>
      <c r="O454" s="254"/>
      <c r="P454" s="254"/>
      <c r="Q454" s="254"/>
      <c r="R454" s="254"/>
      <c r="S454" s="98"/>
    </row>
    <row r="455" spans="1:19" ht="16.5" customHeight="1">
      <c r="A455" s="204">
        <v>2724</v>
      </c>
      <c r="B455" s="209" t="s">
        <v>429</v>
      </c>
      <c r="C455" s="198">
        <v>2</v>
      </c>
      <c r="D455" s="198">
        <v>4</v>
      </c>
      <c r="E455" s="484" t="s">
        <v>826</v>
      </c>
      <c r="F455" s="277" t="s">
        <v>827</v>
      </c>
      <c r="G455" s="277"/>
      <c r="H455" s="265"/>
      <c r="I455" s="265"/>
      <c r="J455" s="658"/>
      <c r="K455" s="183"/>
      <c r="L455" s="202"/>
      <c r="M455" s="253"/>
      <c r="N455" s="253"/>
      <c r="O455" s="254"/>
      <c r="P455" s="254"/>
      <c r="Q455" s="254"/>
      <c r="R455" s="254"/>
      <c r="S455" s="98"/>
    </row>
    <row r="456" spans="1:19" ht="47.25" hidden="1">
      <c r="A456" s="204"/>
      <c r="B456" s="209"/>
      <c r="C456" s="198"/>
      <c r="D456" s="198"/>
      <c r="E456" s="484" t="s">
        <v>362</v>
      </c>
      <c r="F456" s="269"/>
      <c r="G456" s="269"/>
      <c r="H456" s="265"/>
      <c r="I456" s="265"/>
      <c r="J456" s="658"/>
      <c r="K456" s="183"/>
      <c r="L456" s="202"/>
      <c r="M456" s="253"/>
      <c r="N456" s="253"/>
      <c r="O456" s="254"/>
      <c r="P456" s="254"/>
      <c r="Q456" s="254"/>
      <c r="R456" s="254"/>
      <c r="S456" s="98"/>
    </row>
    <row r="457" spans="1:19" ht="21.75" customHeight="1">
      <c r="A457" s="204"/>
      <c r="B457" s="209"/>
      <c r="C457" s="198"/>
      <c r="D457" s="198"/>
      <c r="E457" s="484" t="s">
        <v>363</v>
      </c>
      <c r="F457" s="269"/>
      <c r="G457" s="269"/>
      <c r="H457" s="265"/>
      <c r="I457" s="265"/>
      <c r="J457" s="658"/>
      <c r="K457" s="183"/>
      <c r="L457" s="202"/>
      <c r="M457" s="253"/>
      <c r="N457" s="253"/>
      <c r="O457" s="254"/>
      <c r="P457" s="254"/>
      <c r="Q457" s="254"/>
      <c r="R457" s="254"/>
      <c r="S457" s="98"/>
    </row>
    <row r="458" spans="1:19" ht="20.25" customHeight="1">
      <c r="A458" s="204"/>
      <c r="B458" s="209"/>
      <c r="C458" s="198"/>
      <c r="D458" s="198"/>
      <c r="E458" s="484" t="s">
        <v>363</v>
      </c>
      <c r="F458" s="269"/>
      <c r="G458" s="269"/>
      <c r="H458" s="265"/>
      <c r="I458" s="265"/>
      <c r="J458" s="658"/>
      <c r="K458" s="183"/>
      <c r="L458" s="202"/>
      <c r="M458" s="253"/>
      <c r="N458" s="253"/>
      <c r="O458" s="254"/>
      <c r="P458" s="254"/>
      <c r="Q458" s="254"/>
      <c r="R458" s="254"/>
      <c r="S458" s="98"/>
    </row>
    <row r="459" spans="1:19" ht="16.5" customHeight="1">
      <c r="A459" s="204">
        <v>2730</v>
      </c>
      <c r="B459" s="209" t="s">
        <v>429</v>
      </c>
      <c r="C459" s="198">
        <v>3</v>
      </c>
      <c r="D459" s="198">
        <v>0</v>
      </c>
      <c r="E459" s="484" t="s">
        <v>828</v>
      </c>
      <c r="F459" s="371" t="s">
        <v>831</v>
      </c>
      <c r="G459" s="371"/>
      <c r="H459" s="265"/>
      <c r="I459" s="265"/>
      <c r="J459" s="658"/>
      <c r="K459" s="183"/>
      <c r="L459" s="202"/>
      <c r="M459" s="253"/>
      <c r="N459" s="253"/>
      <c r="O459" s="254"/>
      <c r="P459" s="254"/>
      <c r="Q459" s="254"/>
      <c r="R459" s="254"/>
      <c r="S459" s="98"/>
    </row>
    <row r="460" spans="1:19" ht="18" hidden="1">
      <c r="A460" s="204"/>
      <c r="B460" s="209"/>
      <c r="C460" s="198"/>
      <c r="D460" s="198"/>
      <c r="E460" s="484" t="s">
        <v>286</v>
      </c>
      <c r="F460" s="371"/>
      <c r="G460" s="371"/>
      <c r="H460" s="265"/>
      <c r="I460" s="265"/>
      <c r="J460" s="658"/>
      <c r="K460" s="183"/>
      <c r="L460" s="202"/>
      <c r="M460" s="253"/>
      <c r="N460" s="253"/>
      <c r="O460" s="254"/>
      <c r="P460" s="254"/>
      <c r="Q460" s="254"/>
      <c r="R460" s="254"/>
      <c r="S460" s="98"/>
    </row>
    <row r="461" spans="1:19" ht="27.75" customHeight="1">
      <c r="A461" s="204">
        <v>2731</v>
      </c>
      <c r="B461" s="209" t="s">
        <v>429</v>
      </c>
      <c r="C461" s="198">
        <v>3</v>
      </c>
      <c r="D461" s="198">
        <v>1</v>
      </c>
      <c r="E461" s="484" t="s">
        <v>832</v>
      </c>
      <c r="F461" s="269" t="s">
        <v>833</v>
      </c>
      <c r="G461" s="269"/>
      <c r="H461" s="265"/>
      <c r="I461" s="265"/>
      <c r="J461" s="658"/>
      <c r="K461" s="183"/>
      <c r="L461" s="202"/>
      <c r="M461" s="253"/>
      <c r="N461" s="253"/>
      <c r="O461" s="254"/>
      <c r="P461" s="254"/>
      <c r="Q461" s="254"/>
      <c r="R461" s="254"/>
      <c r="S461" s="98"/>
    </row>
    <row r="462" spans="1:19" ht="41.25" customHeight="1">
      <c r="A462" s="204"/>
      <c r="B462" s="209"/>
      <c r="C462" s="198"/>
      <c r="D462" s="198"/>
      <c r="E462" s="484" t="s">
        <v>362</v>
      </c>
      <c r="F462" s="269"/>
      <c r="G462" s="269"/>
      <c r="H462" s="265"/>
      <c r="I462" s="265"/>
      <c r="J462" s="658"/>
      <c r="K462" s="183"/>
      <c r="L462" s="202"/>
      <c r="M462" s="253"/>
      <c r="N462" s="253"/>
      <c r="O462" s="254"/>
      <c r="P462" s="254"/>
      <c r="Q462" s="254"/>
      <c r="R462" s="254"/>
      <c r="S462" s="98"/>
    </row>
    <row r="463" spans="1:19" ht="18">
      <c r="A463" s="204"/>
      <c r="B463" s="209"/>
      <c r="C463" s="198"/>
      <c r="D463" s="198"/>
      <c r="E463" s="484" t="s">
        <v>363</v>
      </c>
      <c r="F463" s="269"/>
      <c r="G463" s="269"/>
      <c r="H463" s="265"/>
      <c r="I463" s="265"/>
      <c r="J463" s="658"/>
      <c r="K463" s="183"/>
      <c r="L463" s="202"/>
      <c r="M463" s="253"/>
      <c r="N463" s="253"/>
      <c r="O463" s="254"/>
      <c r="P463" s="254"/>
      <c r="Q463" s="254"/>
      <c r="R463" s="254"/>
      <c r="S463" s="98"/>
    </row>
    <row r="464" spans="1:19" ht="0.75" customHeight="1">
      <c r="A464" s="204"/>
      <c r="B464" s="209"/>
      <c r="C464" s="198"/>
      <c r="D464" s="198"/>
      <c r="E464" s="484" t="s">
        <v>363</v>
      </c>
      <c r="F464" s="269"/>
      <c r="G464" s="269"/>
      <c r="H464" s="265"/>
      <c r="I464" s="265"/>
      <c r="J464" s="658"/>
      <c r="K464" s="183"/>
      <c r="L464" s="202"/>
      <c r="M464" s="253"/>
      <c r="N464" s="253"/>
      <c r="O464" s="254"/>
      <c r="P464" s="254"/>
      <c r="Q464" s="254"/>
      <c r="R464" s="254"/>
      <c r="S464" s="98"/>
    </row>
    <row r="465" spans="1:19" ht="30" customHeight="1">
      <c r="A465" s="204">
        <v>2732</v>
      </c>
      <c r="B465" s="209" t="s">
        <v>429</v>
      </c>
      <c r="C465" s="198">
        <v>3</v>
      </c>
      <c r="D465" s="198">
        <v>2</v>
      </c>
      <c r="E465" s="484" t="s">
        <v>834</v>
      </c>
      <c r="F465" s="269" t="s">
        <v>835</v>
      </c>
      <c r="G465" s="269"/>
      <c r="H465" s="265"/>
      <c r="I465" s="265"/>
      <c r="J465" s="658"/>
      <c r="K465" s="183"/>
      <c r="L465" s="202"/>
      <c r="M465" s="253"/>
      <c r="N465" s="253"/>
      <c r="O465" s="254"/>
      <c r="P465" s="254"/>
      <c r="Q465" s="254"/>
      <c r="R465" s="254"/>
      <c r="S465" s="98"/>
    </row>
    <row r="466" spans="1:19" ht="43.5" customHeight="1">
      <c r="A466" s="204"/>
      <c r="B466" s="209"/>
      <c r="C466" s="198"/>
      <c r="D466" s="198"/>
      <c r="E466" s="484" t="s">
        <v>362</v>
      </c>
      <c r="F466" s="269"/>
      <c r="G466" s="269"/>
      <c r="H466" s="265"/>
      <c r="I466" s="265"/>
      <c r="J466" s="658"/>
      <c r="K466" s="183"/>
      <c r="L466" s="202"/>
      <c r="M466" s="253"/>
      <c r="N466" s="253"/>
      <c r="O466" s="254"/>
      <c r="P466" s="254"/>
      <c r="Q466" s="254"/>
      <c r="R466" s="254"/>
      <c r="S466" s="98"/>
    </row>
    <row r="467" spans="1:19" ht="18">
      <c r="A467" s="204"/>
      <c r="B467" s="209"/>
      <c r="C467" s="198"/>
      <c r="D467" s="198"/>
      <c r="E467" s="484" t="s">
        <v>363</v>
      </c>
      <c r="F467" s="269"/>
      <c r="G467" s="269"/>
      <c r="H467" s="265"/>
      <c r="I467" s="265"/>
      <c r="J467" s="658"/>
      <c r="K467" s="183"/>
      <c r="L467" s="202"/>
      <c r="M467" s="253"/>
      <c r="N467" s="253"/>
      <c r="O467" s="254"/>
      <c r="P467" s="254"/>
      <c r="Q467" s="254"/>
      <c r="R467" s="254"/>
      <c r="S467" s="98"/>
    </row>
    <row r="468" spans="1:19" ht="18" hidden="1">
      <c r="A468" s="204"/>
      <c r="B468" s="209"/>
      <c r="C468" s="198"/>
      <c r="D468" s="198"/>
      <c r="E468" s="484" t="s">
        <v>363</v>
      </c>
      <c r="F468" s="269"/>
      <c r="G468" s="269"/>
      <c r="H468" s="265"/>
      <c r="I468" s="265"/>
      <c r="J468" s="658"/>
      <c r="K468" s="183"/>
      <c r="L468" s="202"/>
      <c r="M468" s="253"/>
      <c r="N468" s="253"/>
      <c r="O468" s="254"/>
      <c r="P468" s="254"/>
      <c r="Q468" s="254"/>
      <c r="R468" s="254"/>
      <c r="S468" s="98"/>
    </row>
    <row r="469" spans="1:19" ht="28.5" customHeight="1">
      <c r="A469" s="204">
        <v>2733</v>
      </c>
      <c r="B469" s="209" t="s">
        <v>429</v>
      </c>
      <c r="C469" s="198">
        <v>3</v>
      </c>
      <c r="D469" s="198">
        <v>3</v>
      </c>
      <c r="E469" s="484" t="s">
        <v>836</v>
      </c>
      <c r="F469" s="269" t="s">
        <v>837</v>
      </c>
      <c r="G469" s="269"/>
      <c r="H469" s="265"/>
      <c r="I469" s="265"/>
      <c r="J469" s="658"/>
      <c r="K469" s="183"/>
      <c r="L469" s="202"/>
      <c r="M469" s="253"/>
      <c r="N469" s="253"/>
      <c r="O469" s="254"/>
      <c r="P469" s="254"/>
      <c r="Q469" s="254"/>
      <c r="R469" s="254"/>
      <c r="S469" s="98"/>
    </row>
    <row r="470" spans="1:18" s="107" customFormat="1" ht="33" customHeight="1">
      <c r="A470" s="204"/>
      <c r="B470" s="209"/>
      <c r="C470" s="198"/>
      <c r="D470" s="198"/>
      <c r="E470" s="484" t="s">
        <v>362</v>
      </c>
      <c r="F470" s="269"/>
      <c r="G470" s="269"/>
      <c r="H470" s="265"/>
      <c r="I470" s="265"/>
      <c r="J470" s="658"/>
      <c r="K470" s="183"/>
      <c r="L470" s="202"/>
      <c r="M470" s="253"/>
      <c r="N470" s="253"/>
      <c r="O470" s="255"/>
      <c r="P470" s="255"/>
      <c r="Q470" s="255"/>
      <c r="R470" s="255"/>
    </row>
    <row r="471" spans="1:19" ht="26.25" customHeight="1">
      <c r="A471" s="204"/>
      <c r="B471" s="209"/>
      <c r="C471" s="198"/>
      <c r="D471" s="198"/>
      <c r="E471" s="484" t="s">
        <v>363</v>
      </c>
      <c r="F471" s="269"/>
      <c r="G471" s="269"/>
      <c r="H471" s="265"/>
      <c r="I471" s="265"/>
      <c r="J471" s="658"/>
      <c r="K471" s="183"/>
      <c r="L471" s="202"/>
      <c r="M471" s="253"/>
      <c r="N471" s="253"/>
      <c r="O471" s="254"/>
      <c r="P471" s="254"/>
      <c r="Q471" s="254"/>
      <c r="R471" s="254"/>
      <c r="S471" s="98"/>
    </row>
    <row r="472" spans="1:19" ht="24.75" customHeight="1">
      <c r="A472" s="204"/>
      <c r="B472" s="209"/>
      <c r="C472" s="198"/>
      <c r="D472" s="198"/>
      <c r="E472" s="484" t="s">
        <v>363</v>
      </c>
      <c r="F472" s="269"/>
      <c r="G472" s="269"/>
      <c r="H472" s="265"/>
      <c r="I472" s="265"/>
      <c r="J472" s="658"/>
      <c r="K472" s="183"/>
      <c r="L472" s="202"/>
      <c r="M472" s="253"/>
      <c r="N472" s="253"/>
      <c r="O472" s="254"/>
      <c r="P472" s="254"/>
      <c r="Q472" s="254"/>
      <c r="R472" s="254"/>
      <c r="S472" s="98"/>
    </row>
    <row r="473" spans="1:19" ht="31.5" customHeight="1">
      <c r="A473" s="204">
        <v>2734</v>
      </c>
      <c r="B473" s="209" t="s">
        <v>429</v>
      </c>
      <c r="C473" s="198">
        <v>3</v>
      </c>
      <c r="D473" s="198">
        <v>4</v>
      </c>
      <c r="E473" s="484" t="s">
        <v>838</v>
      </c>
      <c r="F473" s="269" t="s">
        <v>839</v>
      </c>
      <c r="G473" s="269"/>
      <c r="H473" s="265"/>
      <c r="I473" s="265"/>
      <c r="J473" s="658"/>
      <c r="K473" s="183"/>
      <c r="L473" s="202"/>
      <c r="M473" s="253"/>
      <c r="N473" s="253"/>
      <c r="O473" s="254"/>
      <c r="P473" s="254"/>
      <c r="Q473" s="254"/>
      <c r="R473" s="254"/>
      <c r="S473" s="98"/>
    </row>
    <row r="474" spans="1:19" ht="0.75" customHeight="1">
      <c r="A474" s="204"/>
      <c r="B474" s="209"/>
      <c r="C474" s="198"/>
      <c r="D474" s="198"/>
      <c r="E474" s="484" t="s">
        <v>362</v>
      </c>
      <c r="F474" s="269"/>
      <c r="G474" s="269"/>
      <c r="H474" s="265"/>
      <c r="I474" s="265"/>
      <c r="J474" s="658"/>
      <c r="K474" s="183"/>
      <c r="L474" s="202"/>
      <c r="M474" s="253"/>
      <c r="N474" s="253"/>
      <c r="O474" s="254"/>
      <c r="P474" s="254"/>
      <c r="Q474" s="254"/>
      <c r="R474" s="254"/>
      <c r="S474" s="98"/>
    </row>
    <row r="475" spans="1:19" ht="39" customHeight="1">
      <c r="A475" s="204"/>
      <c r="B475" s="209"/>
      <c r="C475" s="198"/>
      <c r="D475" s="198"/>
      <c r="E475" s="484" t="s">
        <v>363</v>
      </c>
      <c r="F475" s="269"/>
      <c r="G475" s="269"/>
      <c r="H475" s="265"/>
      <c r="I475" s="265"/>
      <c r="J475" s="658"/>
      <c r="K475" s="183"/>
      <c r="L475" s="202"/>
      <c r="M475" s="253"/>
      <c r="N475" s="253"/>
      <c r="O475" s="254"/>
      <c r="P475" s="254"/>
      <c r="Q475" s="254"/>
      <c r="R475" s="254"/>
      <c r="S475" s="98"/>
    </row>
    <row r="476" spans="1:18" s="107" customFormat="1" ht="19.5" customHeight="1">
      <c r="A476" s="204"/>
      <c r="B476" s="209"/>
      <c r="C476" s="198"/>
      <c r="D476" s="198"/>
      <c r="E476" s="484" t="s">
        <v>363</v>
      </c>
      <c r="F476" s="269"/>
      <c r="G476" s="269"/>
      <c r="H476" s="265"/>
      <c r="I476" s="265"/>
      <c r="J476" s="658"/>
      <c r="K476" s="183"/>
      <c r="L476" s="202"/>
      <c r="M476" s="253"/>
      <c r="N476" s="253"/>
      <c r="O476" s="255"/>
      <c r="P476" s="255"/>
      <c r="Q476" s="255"/>
      <c r="R476" s="255"/>
    </row>
    <row r="477" spans="1:19" ht="21" customHeight="1">
      <c r="A477" s="204">
        <v>2740</v>
      </c>
      <c r="B477" s="209" t="s">
        <v>429</v>
      </c>
      <c r="C477" s="198">
        <v>4</v>
      </c>
      <c r="D477" s="198">
        <v>0</v>
      </c>
      <c r="E477" s="484" t="s">
        <v>840</v>
      </c>
      <c r="F477" s="371" t="s">
        <v>841</v>
      </c>
      <c r="G477" s="371"/>
      <c r="H477" s="265"/>
      <c r="I477" s="265"/>
      <c r="J477" s="658"/>
      <c r="K477" s="183"/>
      <c r="L477" s="202"/>
      <c r="M477" s="253"/>
      <c r="N477" s="253"/>
      <c r="O477" s="254"/>
      <c r="P477" s="254"/>
      <c r="Q477" s="254"/>
      <c r="R477" s="254"/>
      <c r="S477" s="98"/>
    </row>
    <row r="478" spans="1:19" ht="18.75" customHeight="1">
      <c r="A478" s="204"/>
      <c r="B478" s="209"/>
      <c r="C478" s="198"/>
      <c r="D478" s="198"/>
      <c r="E478" s="484" t="s">
        <v>286</v>
      </c>
      <c r="F478" s="371"/>
      <c r="G478" s="371"/>
      <c r="H478" s="265"/>
      <c r="I478" s="265"/>
      <c r="J478" s="658"/>
      <c r="K478" s="183"/>
      <c r="L478" s="202"/>
      <c r="M478" s="253"/>
      <c r="N478" s="253"/>
      <c r="O478" s="254"/>
      <c r="P478" s="254"/>
      <c r="Q478" s="254"/>
      <c r="R478" s="254"/>
      <c r="S478" s="98"/>
    </row>
    <row r="479" spans="1:19" ht="21.75" customHeight="1">
      <c r="A479" s="204">
        <v>2741</v>
      </c>
      <c r="B479" s="209" t="s">
        <v>429</v>
      </c>
      <c r="C479" s="198">
        <v>4</v>
      </c>
      <c r="D479" s="198">
        <v>1</v>
      </c>
      <c r="E479" s="484" t="s">
        <v>840</v>
      </c>
      <c r="F479" s="277" t="s">
        <v>842</v>
      </c>
      <c r="G479" s="277"/>
      <c r="H479" s="265"/>
      <c r="I479" s="265"/>
      <c r="J479" s="658"/>
      <c r="K479" s="183"/>
      <c r="L479" s="202"/>
      <c r="M479" s="253"/>
      <c r="N479" s="253"/>
      <c r="O479" s="254"/>
      <c r="P479" s="254"/>
      <c r="Q479" s="254"/>
      <c r="R479" s="254"/>
      <c r="S479" s="98"/>
    </row>
    <row r="480" spans="1:19" ht="47.25" hidden="1">
      <c r="A480" s="204"/>
      <c r="B480" s="209"/>
      <c r="C480" s="198"/>
      <c r="D480" s="198"/>
      <c r="E480" s="484" t="s">
        <v>362</v>
      </c>
      <c r="F480" s="269"/>
      <c r="G480" s="269"/>
      <c r="H480" s="265"/>
      <c r="I480" s="265"/>
      <c r="J480" s="658"/>
      <c r="K480" s="183"/>
      <c r="L480" s="202"/>
      <c r="M480" s="253"/>
      <c r="N480" s="253"/>
      <c r="O480" s="254"/>
      <c r="P480" s="254"/>
      <c r="Q480" s="254"/>
      <c r="R480" s="254"/>
      <c r="S480" s="98"/>
    </row>
    <row r="481" spans="1:19" ht="28.5" customHeight="1">
      <c r="A481" s="204"/>
      <c r="B481" s="209"/>
      <c r="C481" s="198"/>
      <c r="D481" s="198"/>
      <c r="E481" s="484" t="s">
        <v>363</v>
      </c>
      <c r="F481" s="269"/>
      <c r="G481" s="269"/>
      <c r="H481" s="265"/>
      <c r="I481" s="265"/>
      <c r="J481" s="658"/>
      <c r="K481" s="183"/>
      <c r="L481" s="202"/>
      <c r="M481" s="253"/>
      <c r="N481" s="253"/>
      <c r="O481" s="254"/>
      <c r="P481" s="254"/>
      <c r="Q481" s="254"/>
      <c r="R481" s="254"/>
      <c r="S481" s="98"/>
    </row>
    <row r="482" spans="1:18" s="107" customFormat="1" ht="22.5" customHeight="1">
      <c r="A482" s="204"/>
      <c r="B482" s="209"/>
      <c r="C482" s="198"/>
      <c r="D482" s="198"/>
      <c r="E482" s="484" t="s">
        <v>363</v>
      </c>
      <c r="F482" s="269"/>
      <c r="G482" s="269"/>
      <c r="H482" s="265"/>
      <c r="I482" s="265"/>
      <c r="J482" s="658"/>
      <c r="K482" s="183"/>
      <c r="L482" s="202"/>
      <c r="M482" s="253"/>
      <c r="N482" s="253"/>
      <c r="O482" s="255"/>
      <c r="P482" s="255"/>
      <c r="Q482" s="255"/>
      <c r="R482" s="255"/>
    </row>
    <row r="483" spans="1:19" ht="26.25" customHeight="1">
      <c r="A483" s="204">
        <v>2750</v>
      </c>
      <c r="B483" s="209" t="s">
        <v>429</v>
      </c>
      <c r="C483" s="198">
        <v>5</v>
      </c>
      <c r="D483" s="198">
        <v>0</v>
      </c>
      <c r="E483" s="484" t="s">
        <v>843</v>
      </c>
      <c r="F483" s="371" t="s">
        <v>844</v>
      </c>
      <c r="G483" s="371"/>
      <c r="H483" s="265"/>
      <c r="I483" s="265"/>
      <c r="J483" s="658"/>
      <c r="K483" s="183"/>
      <c r="L483" s="202"/>
      <c r="M483" s="253"/>
      <c r="N483" s="253"/>
      <c r="O483" s="254"/>
      <c r="P483" s="254"/>
      <c r="Q483" s="254"/>
      <c r="R483" s="254"/>
      <c r="S483" s="98"/>
    </row>
    <row r="484" spans="1:19" ht="17.25" customHeight="1">
      <c r="A484" s="204"/>
      <c r="B484" s="209"/>
      <c r="C484" s="198"/>
      <c r="D484" s="198"/>
      <c r="E484" s="484" t="s">
        <v>286</v>
      </c>
      <c r="F484" s="371"/>
      <c r="G484" s="371"/>
      <c r="H484" s="265"/>
      <c r="I484" s="265"/>
      <c r="J484" s="658"/>
      <c r="K484" s="183"/>
      <c r="L484" s="202"/>
      <c r="M484" s="253"/>
      <c r="N484" s="253"/>
      <c r="O484" s="254"/>
      <c r="P484" s="254"/>
      <c r="Q484" s="254"/>
      <c r="R484" s="254"/>
      <c r="S484" s="98"/>
    </row>
    <row r="485" spans="1:19" ht="46.5" customHeight="1">
      <c r="A485" s="204">
        <v>2751</v>
      </c>
      <c r="B485" s="209" t="s">
        <v>429</v>
      </c>
      <c r="C485" s="198">
        <v>5</v>
      </c>
      <c r="D485" s="198">
        <v>1</v>
      </c>
      <c r="E485" s="484" t="s">
        <v>843</v>
      </c>
      <c r="F485" s="277" t="s">
        <v>844</v>
      </c>
      <c r="G485" s="277"/>
      <c r="H485" s="265"/>
      <c r="I485" s="265"/>
      <c r="J485" s="658"/>
      <c r="K485" s="183"/>
      <c r="L485" s="202"/>
      <c r="M485" s="253"/>
      <c r="N485" s="253"/>
      <c r="O485" s="254"/>
      <c r="P485" s="254"/>
      <c r="Q485" s="254"/>
      <c r="R485" s="254"/>
      <c r="S485" s="98"/>
    </row>
    <row r="486" spans="1:19" ht="22.5" customHeight="1">
      <c r="A486" s="204"/>
      <c r="B486" s="209"/>
      <c r="C486" s="198"/>
      <c r="D486" s="198"/>
      <c r="E486" s="484" t="s">
        <v>362</v>
      </c>
      <c r="F486" s="269"/>
      <c r="G486" s="269"/>
      <c r="H486" s="265"/>
      <c r="I486" s="265"/>
      <c r="J486" s="658"/>
      <c r="K486" s="183"/>
      <c r="L486" s="202"/>
      <c r="M486" s="253"/>
      <c r="N486" s="253"/>
      <c r="O486" s="254"/>
      <c r="P486" s="254"/>
      <c r="Q486" s="254"/>
      <c r="R486" s="254"/>
      <c r="S486" s="98"/>
    </row>
    <row r="487" spans="1:19" ht="24" customHeight="1">
      <c r="A487" s="204"/>
      <c r="B487" s="209"/>
      <c r="C487" s="198"/>
      <c r="D487" s="198"/>
      <c r="E487" s="484" t="s">
        <v>363</v>
      </c>
      <c r="F487" s="269"/>
      <c r="G487" s="269"/>
      <c r="H487" s="265"/>
      <c r="I487" s="265"/>
      <c r="J487" s="658"/>
      <c r="K487" s="183"/>
      <c r="L487" s="202"/>
      <c r="M487" s="253"/>
      <c r="N487" s="253"/>
      <c r="O487" s="254"/>
      <c r="P487" s="254"/>
      <c r="Q487" s="254"/>
      <c r="R487" s="254"/>
      <c r="S487" s="98"/>
    </row>
    <row r="488" spans="1:19" ht="21.75" customHeight="1">
      <c r="A488" s="204"/>
      <c r="B488" s="209"/>
      <c r="C488" s="198"/>
      <c r="D488" s="198"/>
      <c r="E488" s="484" t="s">
        <v>363</v>
      </c>
      <c r="F488" s="269"/>
      <c r="G488" s="269"/>
      <c r="H488" s="265"/>
      <c r="I488" s="265"/>
      <c r="J488" s="658"/>
      <c r="K488" s="183"/>
      <c r="L488" s="202"/>
      <c r="M488" s="253"/>
      <c r="N488" s="253"/>
      <c r="O488" s="254"/>
      <c r="P488" s="254"/>
      <c r="Q488" s="254"/>
      <c r="R488" s="254"/>
      <c r="S488" s="98"/>
    </row>
    <row r="489" spans="1:19" ht="16.5" customHeight="1">
      <c r="A489" s="204">
        <v>2760</v>
      </c>
      <c r="B489" s="209" t="s">
        <v>429</v>
      </c>
      <c r="C489" s="198">
        <v>6</v>
      </c>
      <c r="D489" s="198">
        <v>0</v>
      </c>
      <c r="E489" s="484" t="s">
        <v>845</v>
      </c>
      <c r="F489" s="371" t="s">
        <v>846</v>
      </c>
      <c r="G489" s="371"/>
      <c r="H489" s="265"/>
      <c r="I489" s="265"/>
      <c r="J489" s="658"/>
      <c r="K489" s="183"/>
      <c r="L489" s="202"/>
      <c r="M489" s="253"/>
      <c r="N489" s="253"/>
      <c r="O489" s="254"/>
      <c r="P489" s="254"/>
      <c r="Q489" s="254"/>
      <c r="R489" s="254"/>
      <c r="S489" s="98"/>
    </row>
    <row r="490" spans="1:19" ht="18" hidden="1">
      <c r="A490" s="204"/>
      <c r="B490" s="209"/>
      <c r="C490" s="198"/>
      <c r="D490" s="198"/>
      <c r="E490" s="484" t="s">
        <v>286</v>
      </c>
      <c r="F490" s="371"/>
      <c r="G490" s="371"/>
      <c r="H490" s="265"/>
      <c r="I490" s="265"/>
      <c r="J490" s="658"/>
      <c r="K490" s="183"/>
      <c r="L490" s="202"/>
      <c r="M490" s="253"/>
      <c r="N490" s="253"/>
      <c r="O490" s="254"/>
      <c r="P490" s="254"/>
      <c r="Q490" s="254"/>
      <c r="R490" s="254"/>
      <c r="S490" s="98"/>
    </row>
    <row r="491" spans="1:18" s="105" customFormat="1" ht="42.75" customHeight="1">
      <c r="A491" s="204">
        <v>2761</v>
      </c>
      <c r="B491" s="209" t="s">
        <v>429</v>
      </c>
      <c r="C491" s="198">
        <v>6</v>
      </c>
      <c r="D491" s="198">
        <v>1</v>
      </c>
      <c r="E491" s="484" t="s">
        <v>431</v>
      </c>
      <c r="F491" s="371"/>
      <c r="G491" s="371"/>
      <c r="H491" s="265"/>
      <c r="I491" s="265"/>
      <c r="J491" s="658"/>
      <c r="K491" s="681"/>
      <c r="L491" s="285"/>
      <c r="M491" s="251"/>
      <c r="N491" s="251"/>
      <c r="O491" s="252"/>
      <c r="P491" s="252"/>
      <c r="Q491" s="252"/>
      <c r="R491" s="252"/>
    </row>
    <row r="492" spans="1:19" ht="30.75" customHeight="1">
      <c r="A492" s="204"/>
      <c r="B492" s="209"/>
      <c r="C492" s="198"/>
      <c r="D492" s="198"/>
      <c r="E492" s="484" t="s">
        <v>362</v>
      </c>
      <c r="F492" s="269"/>
      <c r="G492" s="269"/>
      <c r="H492" s="265"/>
      <c r="I492" s="265"/>
      <c r="J492" s="658"/>
      <c r="K492" s="183"/>
      <c r="L492" s="202"/>
      <c r="M492" s="253"/>
      <c r="N492" s="253"/>
      <c r="O492" s="254"/>
      <c r="P492" s="254"/>
      <c r="Q492" s="254"/>
      <c r="R492" s="254"/>
      <c r="S492" s="98"/>
    </row>
    <row r="493" spans="1:19" ht="21" customHeight="1">
      <c r="A493" s="204"/>
      <c r="B493" s="209"/>
      <c r="C493" s="198"/>
      <c r="D493" s="198"/>
      <c r="E493" s="484" t="s">
        <v>363</v>
      </c>
      <c r="F493" s="269"/>
      <c r="G493" s="269"/>
      <c r="H493" s="265"/>
      <c r="I493" s="265"/>
      <c r="J493" s="658"/>
      <c r="K493" s="681"/>
      <c r="L493" s="285"/>
      <c r="M493" s="251"/>
      <c r="N493" s="251"/>
      <c r="O493" s="254"/>
      <c r="P493" s="254"/>
      <c r="Q493" s="254"/>
      <c r="R493" s="254"/>
      <c r="S493" s="98"/>
    </row>
    <row r="494" spans="1:18" s="107" customFormat="1" ht="17.25" customHeight="1">
      <c r="A494" s="204"/>
      <c r="B494" s="209"/>
      <c r="C494" s="198"/>
      <c r="D494" s="198"/>
      <c r="E494" s="484" t="s">
        <v>363</v>
      </c>
      <c r="F494" s="269"/>
      <c r="G494" s="269"/>
      <c r="H494" s="265"/>
      <c r="I494" s="265"/>
      <c r="J494" s="658"/>
      <c r="K494" s="183"/>
      <c r="L494" s="202"/>
      <c r="M494" s="253"/>
      <c r="N494" s="253"/>
      <c r="O494" s="255"/>
      <c r="P494" s="255"/>
      <c r="Q494" s="255"/>
      <c r="R494" s="255"/>
    </row>
    <row r="495" spans="1:19" ht="21" customHeight="1">
      <c r="A495" s="204">
        <v>2762</v>
      </c>
      <c r="B495" s="209" t="s">
        <v>429</v>
      </c>
      <c r="C495" s="198">
        <v>6</v>
      </c>
      <c r="D495" s="198">
        <v>2</v>
      </c>
      <c r="E495" s="484" t="s">
        <v>845</v>
      </c>
      <c r="F495" s="277" t="s">
        <v>847</v>
      </c>
      <c r="G495" s="277"/>
      <c r="H495" s="265"/>
      <c r="I495" s="265"/>
      <c r="J495" s="658"/>
      <c r="K495" s="681"/>
      <c r="L495" s="285"/>
      <c r="M495" s="251"/>
      <c r="N495" s="251"/>
      <c r="O495" s="254"/>
      <c r="P495" s="254"/>
      <c r="Q495" s="254"/>
      <c r="R495" s="254"/>
      <c r="S495" s="98"/>
    </row>
    <row r="496" spans="1:19" ht="47.25" customHeight="1">
      <c r="A496" s="204"/>
      <c r="B496" s="209"/>
      <c r="C496" s="198"/>
      <c r="D496" s="198"/>
      <c r="E496" s="484" t="s">
        <v>362</v>
      </c>
      <c r="F496" s="269"/>
      <c r="G496" s="269"/>
      <c r="H496" s="265"/>
      <c r="I496" s="265"/>
      <c r="J496" s="658"/>
      <c r="K496" s="183"/>
      <c r="L496" s="202"/>
      <c r="M496" s="253"/>
      <c r="N496" s="253"/>
      <c r="O496" s="254"/>
      <c r="P496" s="254"/>
      <c r="Q496" s="254"/>
      <c r="R496" s="254"/>
      <c r="S496" s="98"/>
    </row>
    <row r="497" spans="1:19" ht="18">
      <c r="A497" s="204"/>
      <c r="B497" s="209"/>
      <c r="C497" s="198"/>
      <c r="D497" s="198"/>
      <c r="E497" s="484" t="s">
        <v>363</v>
      </c>
      <c r="F497" s="269"/>
      <c r="G497" s="269"/>
      <c r="H497" s="265"/>
      <c r="I497" s="265"/>
      <c r="J497" s="658"/>
      <c r="K497" s="681"/>
      <c r="L497" s="285"/>
      <c r="M497" s="251"/>
      <c r="N497" s="251"/>
      <c r="O497" s="254"/>
      <c r="P497" s="254"/>
      <c r="Q497" s="254"/>
      <c r="R497" s="254"/>
      <c r="S497" s="98"/>
    </row>
    <row r="498" spans="1:19" ht="20.25" customHeight="1">
      <c r="A498" s="204"/>
      <c r="B498" s="209"/>
      <c r="C498" s="198"/>
      <c r="D498" s="198"/>
      <c r="E498" s="484" t="s">
        <v>363</v>
      </c>
      <c r="F498" s="269"/>
      <c r="G498" s="269"/>
      <c r="H498" s="265"/>
      <c r="I498" s="265"/>
      <c r="J498" s="658"/>
      <c r="K498" s="681"/>
      <c r="L498" s="285"/>
      <c r="M498" s="251"/>
      <c r="N498" s="251"/>
      <c r="O498" s="254"/>
      <c r="P498" s="254"/>
      <c r="Q498" s="254"/>
      <c r="R498" s="254"/>
      <c r="S498" s="98"/>
    </row>
    <row r="499" spans="1:19" ht="30.75" customHeight="1">
      <c r="A499" s="204">
        <v>2800</v>
      </c>
      <c r="B499" s="209" t="s">
        <v>432</v>
      </c>
      <c r="C499" s="198">
        <v>0</v>
      </c>
      <c r="D499" s="198">
        <v>0</v>
      </c>
      <c r="E499" s="477" t="s">
        <v>916</v>
      </c>
      <c r="F499" s="276" t="s">
        <v>848</v>
      </c>
      <c r="G499" s="276"/>
      <c r="H499" s="271">
        <f>H501+H513+H551+H565+H582+H586</f>
        <v>817726</v>
      </c>
      <c r="I499" s="271">
        <f>I501+I513+I551+I565+I582+I586</f>
        <v>804902.7</v>
      </c>
      <c r="J499" s="663">
        <f>J501+J513+J551+J565+J582+J586</f>
        <v>12823.3</v>
      </c>
      <c r="K499" s="681"/>
      <c r="L499" s="285"/>
      <c r="M499" s="251"/>
      <c r="N499" s="251"/>
      <c r="O499" s="254"/>
      <c r="P499" s="254"/>
      <c r="Q499" s="254"/>
      <c r="R499" s="254"/>
      <c r="S499" s="98"/>
    </row>
    <row r="500" spans="1:19" ht="16.5" customHeight="1">
      <c r="A500" s="204"/>
      <c r="B500" s="209"/>
      <c r="C500" s="198"/>
      <c r="D500" s="198"/>
      <c r="E500" s="484" t="s">
        <v>285</v>
      </c>
      <c r="F500" s="269"/>
      <c r="G500" s="269"/>
      <c r="H500" s="562"/>
      <c r="I500" s="562"/>
      <c r="J500" s="657"/>
      <c r="K500" s="183"/>
      <c r="L500" s="202"/>
      <c r="M500" s="253"/>
      <c r="N500" s="253"/>
      <c r="O500" s="254"/>
      <c r="P500" s="254"/>
      <c r="Q500" s="254"/>
      <c r="R500" s="254"/>
      <c r="S500" s="98"/>
    </row>
    <row r="501" spans="1:19" ht="16.5" customHeight="1">
      <c r="A501" s="204">
        <v>2810</v>
      </c>
      <c r="B501" s="209" t="s">
        <v>432</v>
      </c>
      <c r="C501" s="198">
        <v>1</v>
      </c>
      <c r="D501" s="198">
        <v>0</v>
      </c>
      <c r="E501" s="484" t="s">
        <v>849</v>
      </c>
      <c r="F501" s="371" t="s">
        <v>850</v>
      </c>
      <c r="G501" s="371"/>
      <c r="H501" s="271">
        <f>H503</f>
        <v>349376.2</v>
      </c>
      <c r="I501" s="271">
        <f>I503</f>
        <v>349376.2</v>
      </c>
      <c r="J501" s="657"/>
      <c r="K501" s="183"/>
      <c r="L501" s="202"/>
      <c r="M501" s="253"/>
      <c r="N501" s="253"/>
      <c r="O501" s="254"/>
      <c r="P501" s="254" t="s">
        <v>955</v>
      </c>
      <c r="Q501" s="254"/>
      <c r="R501" s="254"/>
      <c r="S501" s="98"/>
    </row>
    <row r="502" spans="1:19" ht="18" customHeight="1">
      <c r="A502" s="204"/>
      <c r="B502" s="209"/>
      <c r="C502" s="198"/>
      <c r="D502" s="198"/>
      <c r="E502" s="484" t="s">
        <v>286</v>
      </c>
      <c r="F502" s="371"/>
      <c r="G502" s="371"/>
      <c r="H502" s="562"/>
      <c r="I502" s="562"/>
      <c r="J502" s="657"/>
      <c r="K502" s="684"/>
      <c r="L502" s="669"/>
      <c r="M502" s="231"/>
      <c r="N502" s="231"/>
      <c r="O502" s="254"/>
      <c r="P502" s="254"/>
      <c r="Q502" s="254"/>
      <c r="R502" s="254"/>
      <c r="S502" s="98"/>
    </row>
    <row r="503" spans="1:18" s="107" customFormat="1" ht="20.25" customHeight="1">
      <c r="A503" s="204">
        <v>2811</v>
      </c>
      <c r="B503" s="209" t="s">
        <v>432</v>
      </c>
      <c r="C503" s="198">
        <v>1</v>
      </c>
      <c r="D503" s="198">
        <v>1</v>
      </c>
      <c r="E503" s="484" t="s">
        <v>849</v>
      </c>
      <c r="F503" s="277" t="s">
        <v>851</v>
      </c>
      <c r="G503" s="277"/>
      <c r="H503" s="271">
        <f>H505+H506+H507+H508+H509+H510</f>
        <v>349376.2</v>
      </c>
      <c r="I503" s="271">
        <f>I505+I506+I507+I508+I510+I509</f>
        <v>349376.2</v>
      </c>
      <c r="J503" s="657"/>
      <c r="K503" s="685"/>
      <c r="L503" s="670"/>
      <c r="M503" s="260"/>
      <c r="N503" s="260"/>
      <c r="O503" s="255"/>
      <c r="P503" s="255"/>
      <c r="Q503" s="255"/>
      <c r="R503" s="255"/>
    </row>
    <row r="504" spans="1:19" ht="47.25">
      <c r="A504" s="204"/>
      <c r="B504" s="209"/>
      <c r="C504" s="198"/>
      <c r="D504" s="198"/>
      <c r="E504" s="484" t="s">
        <v>362</v>
      </c>
      <c r="F504" s="269"/>
      <c r="G504" s="269"/>
      <c r="H504" s="562"/>
      <c r="I504" s="562"/>
      <c r="J504" s="657"/>
      <c r="K504" s="684"/>
      <c r="L504" s="669"/>
      <c r="M504" s="231"/>
      <c r="N504" s="231"/>
      <c r="O504" s="254"/>
      <c r="P504" s="254"/>
      <c r="Q504" s="254"/>
      <c r="R504" s="254"/>
      <c r="S504" s="98"/>
    </row>
    <row r="505" spans="1:19" ht="19.5" customHeight="1">
      <c r="A505" s="204"/>
      <c r="B505" s="209"/>
      <c r="C505" s="198"/>
      <c r="D505" s="198"/>
      <c r="E505" s="484" t="s">
        <v>1004</v>
      </c>
      <c r="F505" s="269"/>
      <c r="G505" s="269">
        <v>4221</v>
      </c>
      <c r="H505" s="271">
        <v>26977</v>
      </c>
      <c r="I505" s="271">
        <f aca="true" t="shared" si="3" ref="I505:I510">H505</f>
        <v>26977</v>
      </c>
      <c r="J505" s="657"/>
      <c r="K505" s="183"/>
      <c r="L505" s="202"/>
      <c r="M505" s="253"/>
      <c r="N505" s="253"/>
      <c r="O505" s="254"/>
      <c r="P505" s="254"/>
      <c r="Q505" s="254"/>
      <c r="R505" s="254"/>
      <c r="S505" s="98"/>
    </row>
    <row r="506" spans="1:19" ht="21" customHeight="1">
      <c r="A506" s="204"/>
      <c r="B506" s="209"/>
      <c r="C506" s="198"/>
      <c r="D506" s="198"/>
      <c r="E506" s="484" t="s">
        <v>1034</v>
      </c>
      <c r="F506" s="269"/>
      <c r="G506" s="269">
        <v>4222</v>
      </c>
      <c r="H506" s="271">
        <v>2000</v>
      </c>
      <c r="I506" s="271">
        <f t="shared" si="3"/>
        <v>2000</v>
      </c>
      <c r="J506" s="657"/>
      <c r="K506" s="681"/>
      <c r="L506" s="285"/>
      <c r="M506" s="251"/>
      <c r="N506" s="251"/>
      <c r="O506" s="254"/>
      <c r="P506" s="254"/>
      <c r="Q506" s="254"/>
      <c r="R506" s="254"/>
      <c r="S506" s="98"/>
    </row>
    <row r="507" spans="1:19" ht="19.5" customHeight="1">
      <c r="A507" s="204"/>
      <c r="B507" s="209"/>
      <c r="C507" s="198"/>
      <c r="D507" s="198"/>
      <c r="E507" s="484" t="s">
        <v>1005</v>
      </c>
      <c r="F507" s="269"/>
      <c r="G507" s="269">
        <v>4511</v>
      </c>
      <c r="H507" s="271">
        <v>306027.2</v>
      </c>
      <c r="I507" s="271">
        <f t="shared" si="3"/>
        <v>306027.2</v>
      </c>
      <c r="J507" s="657"/>
      <c r="K507" s="183"/>
      <c r="L507" s="202"/>
      <c r="M507" s="253"/>
      <c r="N507" s="253"/>
      <c r="O507" s="254"/>
      <c r="P507" s="254"/>
      <c r="Q507" s="254"/>
      <c r="R507" s="254"/>
      <c r="S507" s="98"/>
    </row>
    <row r="508" spans="1:19" ht="15.75" customHeight="1">
      <c r="A508" s="204"/>
      <c r="B508" s="209"/>
      <c r="C508" s="198"/>
      <c r="D508" s="198"/>
      <c r="E508" s="484" t="s">
        <v>1035</v>
      </c>
      <c r="F508" s="485"/>
      <c r="G508" s="269">
        <v>4729</v>
      </c>
      <c r="H508" s="271">
        <v>7872</v>
      </c>
      <c r="I508" s="271">
        <f t="shared" si="3"/>
        <v>7872</v>
      </c>
      <c r="J508" s="657"/>
      <c r="K508" s="183"/>
      <c r="L508" s="202"/>
      <c r="M508" s="253"/>
      <c r="N508" s="253"/>
      <c r="O508" s="254"/>
      <c r="P508" s="254"/>
      <c r="Q508" s="254"/>
      <c r="R508" s="254"/>
      <c r="S508" s="98"/>
    </row>
    <row r="509" spans="1:19" ht="31.5">
      <c r="A509" s="204"/>
      <c r="B509" s="209"/>
      <c r="C509" s="198"/>
      <c r="D509" s="198"/>
      <c r="E509" s="484" t="s">
        <v>1036</v>
      </c>
      <c r="F509" s="269"/>
      <c r="G509" s="269">
        <v>4819</v>
      </c>
      <c r="H509" s="279">
        <v>0</v>
      </c>
      <c r="I509" s="279">
        <f t="shared" si="3"/>
        <v>0</v>
      </c>
      <c r="J509" s="657"/>
      <c r="K509" s="686"/>
      <c r="L509" s="671"/>
      <c r="M509" s="261"/>
      <c r="N509" s="261"/>
      <c r="O509" s="254"/>
      <c r="P509" s="254"/>
      <c r="Q509" s="254"/>
      <c r="R509" s="254"/>
      <c r="S509" s="98"/>
    </row>
    <row r="510" spans="1:19" ht="27" customHeight="1">
      <c r="A510" s="204"/>
      <c r="B510" s="209"/>
      <c r="C510" s="198"/>
      <c r="D510" s="198"/>
      <c r="E510" s="484" t="s">
        <v>1037</v>
      </c>
      <c r="F510" s="485"/>
      <c r="G510" s="269">
        <v>4861</v>
      </c>
      <c r="H510" s="271">
        <v>6500</v>
      </c>
      <c r="I510" s="271">
        <f t="shared" si="3"/>
        <v>6500</v>
      </c>
      <c r="J510" s="657"/>
      <c r="K510" s="183"/>
      <c r="L510" s="202"/>
      <c r="M510" s="253"/>
      <c r="N510" s="253"/>
      <c r="O510" s="254"/>
      <c r="P510" s="254"/>
      <c r="Q510" s="254"/>
      <c r="R510" s="254"/>
      <c r="S510" s="98"/>
    </row>
    <row r="511" spans="1:19" ht="21" customHeight="1">
      <c r="A511" s="204"/>
      <c r="B511" s="209"/>
      <c r="C511" s="198"/>
      <c r="D511" s="198"/>
      <c r="E511" s="484" t="s">
        <v>363</v>
      </c>
      <c r="F511" s="269"/>
      <c r="G511" s="269"/>
      <c r="H511" s="562"/>
      <c r="I511" s="562"/>
      <c r="J511" s="657"/>
      <c r="K511" s="681"/>
      <c r="L511" s="285"/>
      <c r="M511" s="251"/>
      <c r="N511" s="251"/>
      <c r="O511" s="254"/>
      <c r="P511" s="254"/>
      <c r="Q511" s="254"/>
      <c r="R511" s="254"/>
      <c r="S511" s="98"/>
    </row>
    <row r="512" spans="1:19" ht="19.5" customHeight="1">
      <c r="A512" s="204"/>
      <c r="B512" s="209"/>
      <c r="C512" s="198"/>
      <c r="D512" s="198"/>
      <c r="E512" s="484" t="s">
        <v>363</v>
      </c>
      <c r="F512" s="269"/>
      <c r="G512" s="269"/>
      <c r="H512" s="562"/>
      <c r="I512" s="562"/>
      <c r="J512" s="657"/>
      <c r="K512" s="183"/>
      <c r="L512" s="202"/>
      <c r="M512" s="253"/>
      <c r="N512" s="253"/>
      <c r="O512" s="254"/>
      <c r="P512" s="254"/>
      <c r="Q512" s="254"/>
      <c r="R512" s="254"/>
      <c r="S512" s="98"/>
    </row>
    <row r="513" spans="1:19" ht="17.25" customHeight="1">
      <c r="A513" s="204">
        <v>2820</v>
      </c>
      <c r="B513" s="209" t="s">
        <v>432</v>
      </c>
      <c r="C513" s="198">
        <v>2</v>
      </c>
      <c r="D513" s="198">
        <v>0</v>
      </c>
      <c r="E513" s="484" t="s">
        <v>852</v>
      </c>
      <c r="F513" s="371" t="s">
        <v>853</v>
      </c>
      <c r="G513" s="371"/>
      <c r="H513" s="271">
        <f>H515+H520+H525+H530+H535+H539+H543</f>
        <v>409349.8</v>
      </c>
      <c r="I513" s="271">
        <f>I515+I520+I525+I530+I535+I539+I543</f>
        <v>396526.5</v>
      </c>
      <c r="J513" s="663">
        <f>J515+J520+J525+J530+J535+J539+J543</f>
        <v>12823.3</v>
      </c>
      <c r="K513" s="183"/>
      <c r="L513" s="202"/>
      <c r="M513" s="253"/>
      <c r="N513" s="253"/>
      <c r="O513" s="254"/>
      <c r="P513" s="258"/>
      <c r="Q513" s="254"/>
      <c r="R513" s="254"/>
      <c r="S513" s="98"/>
    </row>
    <row r="514" spans="1:19" ht="21" customHeight="1">
      <c r="A514" s="204"/>
      <c r="B514" s="209"/>
      <c r="C514" s="198"/>
      <c r="D514" s="198"/>
      <c r="E514" s="484" t="s">
        <v>286</v>
      </c>
      <c r="F514" s="371"/>
      <c r="G514" s="371"/>
      <c r="H514" s="562"/>
      <c r="I514" s="562"/>
      <c r="J514" s="657"/>
      <c r="K514" s="684"/>
      <c r="L514" s="669"/>
      <c r="M514" s="231"/>
      <c r="N514" s="231"/>
      <c r="O514" s="254"/>
      <c r="P514" s="254"/>
      <c r="Q514" s="254"/>
      <c r="R514" s="254"/>
      <c r="S514" s="98"/>
    </row>
    <row r="515" spans="1:19" ht="21" customHeight="1">
      <c r="A515" s="204">
        <v>2821</v>
      </c>
      <c r="B515" s="209" t="s">
        <v>432</v>
      </c>
      <c r="C515" s="198">
        <v>2</v>
      </c>
      <c r="D515" s="198">
        <v>1</v>
      </c>
      <c r="E515" s="484" t="s">
        <v>433</v>
      </c>
      <c r="F515" s="371"/>
      <c r="G515" s="371"/>
      <c r="H515" s="271">
        <f>H517</f>
        <v>40214.3</v>
      </c>
      <c r="I515" s="271">
        <f>I517</f>
        <v>40214.3</v>
      </c>
      <c r="J515" s="657"/>
      <c r="K515" s="183"/>
      <c r="L515" s="202"/>
      <c r="M515" s="253"/>
      <c r="N515" s="253"/>
      <c r="O515" s="254"/>
      <c r="P515" s="254"/>
      <c r="Q515" s="254"/>
      <c r="R515" s="254"/>
      <c r="S515" s="98"/>
    </row>
    <row r="516" spans="1:19" ht="20.25" customHeight="1">
      <c r="A516" s="204"/>
      <c r="B516" s="209"/>
      <c r="C516" s="198"/>
      <c r="D516" s="198"/>
      <c r="E516" s="484" t="s">
        <v>362</v>
      </c>
      <c r="F516" s="269"/>
      <c r="G516" s="269"/>
      <c r="H516" s="562"/>
      <c r="I516" s="562"/>
      <c r="J516" s="657"/>
      <c r="K516" s="681"/>
      <c r="L516" s="285"/>
      <c r="M516" s="251"/>
      <c r="N516" s="251"/>
      <c r="O516" s="254"/>
      <c r="P516" s="254"/>
      <c r="Q516" s="254"/>
      <c r="R516" s="254"/>
      <c r="S516" s="98"/>
    </row>
    <row r="517" spans="1:19" ht="15.75" customHeight="1">
      <c r="A517" s="204"/>
      <c r="B517" s="209"/>
      <c r="C517" s="198"/>
      <c r="D517" s="198"/>
      <c r="E517" s="484" t="s">
        <v>1006</v>
      </c>
      <c r="F517" s="269"/>
      <c r="G517" s="269">
        <v>4511</v>
      </c>
      <c r="H517" s="271">
        <v>40214.3</v>
      </c>
      <c r="I517" s="271">
        <v>40214.3</v>
      </c>
      <c r="J517" s="657"/>
      <c r="K517" s="183"/>
      <c r="L517" s="202"/>
      <c r="M517" s="253"/>
      <c r="N517" s="253"/>
      <c r="O517" s="254"/>
      <c r="P517" s="254"/>
      <c r="Q517" s="254"/>
      <c r="R517" s="254"/>
      <c r="S517" s="98"/>
    </row>
    <row r="518" spans="1:19" ht="17.25" customHeight="1">
      <c r="A518" s="204"/>
      <c r="B518" s="209"/>
      <c r="C518" s="198"/>
      <c r="D518" s="198"/>
      <c r="E518" s="484" t="s">
        <v>363</v>
      </c>
      <c r="F518" s="269"/>
      <c r="G518" s="269"/>
      <c r="H518" s="562"/>
      <c r="I518" s="562"/>
      <c r="J518" s="657"/>
      <c r="K518" s="183"/>
      <c r="L518" s="202"/>
      <c r="M518" s="253"/>
      <c r="N518" s="253"/>
      <c r="O518" s="254"/>
      <c r="P518" s="254"/>
      <c r="Q518" s="254"/>
      <c r="R518" s="254"/>
      <c r="S518" s="98"/>
    </row>
    <row r="519" spans="1:19" ht="18">
      <c r="A519" s="204"/>
      <c r="B519" s="209"/>
      <c r="C519" s="198"/>
      <c r="D519" s="198"/>
      <c r="E519" s="484" t="s">
        <v>363</v>
      </c>
      <c r="F519" s="269"/>
      <c r="G519" s="269"/>
      <c r="H519" s="562"/>
      <c r="I519" s="562"/>
      <c r="J519" s="657"/>
      <c r="K519" s="681"/>
      <c r="L519" s="285"/>
      <c r="M519" s="251"/>
      <c r="N519" s="251"/>
      <c r="O519" s="254"/>
      <c r="P519" s="254"/>
      <c r="Q519" s="254"/>
      <c r="R519" s="254"/>
      <c r="S519" s="98"/>
    </row>
    <row r="520" spans="1:19" ht="23.25" customHeight="1">
      <c r="A520" s="204">
        <v>2822</v>
      </c>
      <c r="B520" s="209" t="s">
        <v>432</v>
      </c>
      <c r="C520" s="198">
        <v>2</v>
      </c>
      <c r="D520" s="198">
        <v>2</v>
      </c>
      <c r="E520" s="484" t="s">
        <v>434</v>
      </c>
      <c r="F520" s="371"/>
      <c r="G520" s="371"/>
      <c r="H520" s="271">
        <f>H522</f>
        <v>36082.1</v>
      </c>
      <c r="I520" s="271">
        <f>I522</f>
        <v>36082.1</v>
      </c>
      <c r="J520" s="657"/>
      <c r="K520" s="183"/>
      <c r="L520" s="202"/>
      <c r="M520" s="253"/>
      <c r="N520" s="253"/>
      <c r="O520" s="254"/>
      <c r="P520" s="254"/>
      <c r="Q520" s="254"/>
      <c r="R520" s="254"/>
      <c r="S520" s="98"/>
    </row>
    <row r="521" spans="1:19" ht="17.25" customHeight="1">
      <c r="A521" s="204"/>
      <c r="B521" s="209"/>
      <c r="C521" s="198"/>
      <c r="D521" s="198"/>
      <c r="E521" s="484" t="s">
        <v>362</v>
      </c>
      <c r="F521" s="269"/>
      <c r="G521" s="269"/>
      <c r="H521" s="562"/>
      <c r="I521" s="562"/>
      <c r="J521" s="657"/>
      <c r="K521" s="681"/>
      <c r="L521" s="285"/>
      <c r="M521" s="251"/>
      <c r="N521" s="251"/>
      <c r="O521" s="254"/>
      <c r="P521" s="254"/>
      <c r="Q521" s="254"/>
      <c r="R521" s="254"/>
      <c r="S521" s="98"/>
    </row>
    <row r="522" spans="1:19" ht="20.25" customHeight="1">
      <c r="A522" s="204"/>
      <c r="B522" s="209"/>
      <c r="C522" s="198"/>
      <c r="D522" s="198"/>
      <c r="E522" s="484" t="s">
        <v>1007</v>
      </c>
      <c r="F522" s="269"/>
      <c r="G522" s="269">
        <v>4511</v>
      </c>
      <c r="H522" s="271">
        <v>36082.1</v>
      </c>
      <c r="I522" s="271">
        <f>H522</f>
        <v>36082.1</v>
      </c>
      <c r="J522" s="657"/>
      <c r="K522" s="183"/>
      <c r="L522" s="202"/>
      <c r="M522" s="253"/>
      <c r="N522" s="253"/>
      <c r="O522" s="254"/>
      <c r="P522" s="254"/>
      <c r="Q522" s="254"/>
      <c r="R522" s="254"/>
      <c r="S522" s="98"/>
    </row>
    <row r="523" spans="1:19" ht="17.25" customHeight="1">
      <c r="A523" s="204"/>
      <c r="B523" s="209"/>
      <c r="C523" s="198"/>
      <c r="D523" s="198"/>
      <c r="E523" s="484" t="s">
        <v>363</v>
      </c>
      <c r="F523" s="269"/>
      <c r="G523" s="269"/>
      <c r="H523" s="562"/>
      <c r="I523" s="562"/>
      <c r="J523" s="657"/>
      <c r="K523" s="183"/>
      <c r="L523" s="202"/>
      <c r="M523" s="253"/>
      <c r="N523" s="253"/>
      <c r="O523" s="254"/>
      <c r="P523" s="254"/>
      <c r="Q523" s="254"/>
      <c r="R523" s="254"/>
      <c r="S523" s="98"/>
    </row>
    <row r="524" spans="1:19" ht="18">
      <c r="A524" s="204"/>
      <c r="B524" s="209"/>
      <c r="C524" s="198"/>
      <c r="D524" s="198"/>
      <c r="E524" s="484" t="s">
        <v>363</v>
      </c>
      <c r="F524" s="269"/>
      <c r="G524" s="269"/>
      <c r="H524" s="562"/>
      <c r="I524" s="562"/>
      <c r="J524" s="657"/>
      <c r="K524" s="183"/>
      <c r="L524" s="202"/>
      <c r="M524" s="253"/>
      <c r="N524" s="253"/>
      <c r="O524" s="254"/>
      <c r="P524" s="254"/>
      <c r="Q524" s="254"/>
      <c r="R524" s="254"/>
      <c r="S524" s="98"/>
    </row>
    <row r="525" spans="1:19" ht="21.75" customHeight="1">
      <c r="A525" s="204">
        <v>2823</v>
      </c>
      <c r="B525" s="209" t="s">
        <v>432</v>
      </c>
      <c r="C525" s="198">
        <v>2</v>
      </c>
      <c r="D525" s="198">
        <v>3</v>
      </c>
      <c r="E525" s="484" t="s">
        <v>469</v>
      </c>
      <c r="F525" s="277" t="s">
        <v>854</v>
      </c>
      <c r="G525" s="277"/>
      <c r="H525" s="271">
        <f>H527</f>
        <v>316030.1</v>
      </c>
      <c r="I525" s="271">
        <f>I527</f>
        <v>316030.1</v>
      </c>
      <c r="J525" s="657"/>
      <c r="K525" s="183"/>
      <c r="L525" s="202"/>
      <c r="M525" s="253"/>
      <c r="N525" s="253"/>
      <c r="O525" s="254"/>
      <c r="P525" s="254"/>
      <c r="Q525" s="254"/>
      <c r="R525" s="254"/>
      <c r="S525" s="98"/>
    </row>
    <row r="526" spans="1:19" ht="16.5" customHeight="1">
      <c r="A526" s="204"/>
      <c r="B526" s="209"/>
      <c r="C526" s="198"/>
      <c r="D526" s="198"/>
      <c r="E526" s="484" t="s">
        <v>362</v>
      </c>
      <c r="F526" s="269"/>
      <c r="G526" s="269"/>
      <c r="H526" s="562"/>
      <c r="I526" s="562"/>
      <c r="J526" s="657"/>
      <c r="K526" s="183"/>
      <c r="L526" s="202"/>
      <c r="M526" s="253"/>
      <c r="N526" s="253"/>
      <c r="O526" s="254"/>
      <c r="P526" s="254"/>
      <c r="Q526" s="254"/>
      <c r="R526" s="254"/>
      <c r="S526" s="98"/>
    </row>
    <row r="527" spans="1:19" ht="19.5" customHeight="1">
      <c r="A527" s="204"/>
      <c r="B527" s="209"/>
      <c r="C527" s="198"/>
      <c r="D527" s="198"/>
      <c r="E527" s="484" t="s">
        <v>1008</v>
      </c>
      <c r="F527" s="269"/>
      <c r="G527" s="269">
        <v>4511</v>
      </c>
      <c r="H527" s="271">
        <v>316030.1</v>
      </c>
      <c r="I527" s="271">
        <f>H527</f>
        <v>316030.1</v>
      </c>
      <c r="J527" s="657"/>
      <c r="K527" s="183"/>
      <c r="L527" s="202"/>
      <c r="M527" s="253"/>
      <c r="N527" s="253"/>
      <c r="O527" s="254"/>
      <c r="P527" s="254"/>
      <c r="Q527" s="254"/>
      <c r="R527" s="254"/>
      <c r="S527" s="98"/>
    </row>
    <row r="528" spans="1:19" ht="18">
      <c r="A528" s="204"/>
      <c r="B528" s="209"/>
      <c r="C528" s="198"/>
      <c r="D528" s="198"/>
      <c r="E528" s="572"/>
      <c r="F528" s="269"/>
      <c r="G528" s="269"/>
      <c r="H528" s="576"/>
      <c r="I528" s="576"/>
      <c r="J528" s="657"/>
      <c r="K528" s="183"/>
      <c r="L528" s="202"/>
      <c r="M528" s="253"/>
      <c r="N528" s="253"/>
      <c r="O528" s="254"/>
      <c r="P528" s="254"/>
      <c r="Q528" s="254"/>
      <c r="R528" s="254"/>
      <c r="S528" s="98"/>
    </row>
    <row r="529" spans="1:19" ht="18" customHeight="1">
      <c r="A529" s="204"/>
      <c r="B529" s="209"/>
      <c r="C529" s="198"/>
      <c r="D529" s="198"/>
      <c r="E529" s="484" t="s">
        <v>363</v>
      </c>
      <c r="F529" s="269"/>
      <c r="G529" s="269"/>
      <c r="H529" s="576"/>
      <c r="I529" s="576"/>
      <c r="J529" s="657"/>
      <c r="K529" s="183"/>
      <c r="L529" s="202"/>
      <c r="M529" s="253"/>
      <c r="N529" s="253"/>
      <c r="O529" s="254"/>
      <c r="P529" s="254"/>
      <c r="Q529" s="254"/>
      <c r="R529" s="254"/>
      <c r="S529" s="98"/>
    </row>
    <row r="530" spans="1:19" ht="16.5" customHeight="1">
      <c r="A530" s="204">
        <v>2824</v>
      </c>
      <c r="B530" s="209" t="s">
        <v>432</v>
      </c>
      <c r="C530" s="198">
        <v>2</v>
      </c>
      <c r="D530" s="198">
        <v>4</v>
      </c>
      <c r="E530" s="484" t="s">
        <v>435</v>
      </c>
      <c r="F530" s="277"/>
      <c r="G530" s="277"/>
      <c r="H530" s="562"/>
      <c r="I530" s="562"/>
      <c r="J530" s="657"/>
      <c r="K530" s="183"/>
      <c r="L530" s="202"/>
      <c r="M530" s="253"/>
      <c r="N530" s="253"/>
      <c r="O530" s="254"/>
      <c r="P530" s="254"/>
      <c r="Q530" s="254"/>
      <c r="R530" s="254"/>
      <c r="S530" s="98"/>
    </row>
    <row r="531" spans="1:19" ht="16.5" customHeight="1" hidden="1">
      <c r="A531" s="204"/>
      <c r="B531" s="209"/>
      <c r="C531" s="198"/>
      <c r="D531" s="198"/>
      <c r="E531" s="484" t="s">
        <v>362</v>
      </c>
      <c r="F531" s="269"/>
      <c r="G531" s="269"/>
      <c r="H531" s="562"/>
      <c r="I531" s="562"/>
      <c r="J531" s="657"/>
      <c r="K531" s="183"/>
      <c r="L531" s="202"/>
      <c r="M531" s="253"/>
      <c r="N531" s="253"/>
      <c r="O531" s="254"/>
      <c r="P531" s="254"/>
      <c r="Q531" s="254"/>
      <c r="R531" s="254"/>
      <c r="S531" s="98"/>
    </row>
    <row r="532" spans="1:19" ht="18">
      <c r="A532" s="204"/>
      <c r="B532" s="209"/>
      <c r="C532" s="198"/>
      <c r="D532" s="198"/>
      <c r="E532" s="572"/>
      <c r="F532" s="269"/>
      <c r="G532" s="269"/>
      <c r="H532" s="562"/>
      <c r="I532" s="562"/>
      <c r="J532" s="657"/>
      <c r="K532" s="684"/>
      <c r="L532" s="669"/>
      <c r="M532" s="231"/>
      <c r="N532" s="231"/>
      <c r="O532" s="254"/>
      <c r="P532" s="254"/>
      <c r="Q532" s="254"/>
      <c r="R532" s="254"/>
      <c r="S532" s="98"/>
    </row>
    <row r="533" spans="1:19" ht="20.25" customHeight="1">
      <c r="A533" s="204"/>
      <c r="B533" s="209"/>
      <c r="C533" s="198"/>
      <c r="D533" s="198"/>
      <c r="E533" s="484" t="s">
        <v>363</v>
      </c>
      <c r="F533" s="269"/>
      <c r="G533" s="269"/>
      <c r="H533" s="562"/>
      <c r="I533" s="562"/>
      <c r="J533" s="657"/>
      <c r="K533" s="183"/>
      <c r="L533" s="202"/>
      <c r="M533" s="253"/>
      <c r="N533" s="253"/>
      <c r="O533" s="254"/>
      <c r="P533" s="254"/>
      <c r="Q533" s="254"/>
      <c r="R533" s="254"/>
      <c r="S533" s="98"/>
    </row>
    <row r="534" spans="1:19" ht="18">
      <c r="A534" s="204"/>
      <c r="B534" s="209"/>
      <c r="C534" s="198"/>
      <c r="D534" s="198"/>
      <c r="E534" s="484" t="s">
        <v>363</v>
      </c>
      <c r="F534" s="269"/>
      <c r="G534" s="269"/>
      <c r="H534" s="562"/>
      <c r="I534" s="562"/>
      <c r="J534" s="657"/>
      <c r="K534" s="684"/>
      <c r="L534" s="669"/>
      <c r="M534" s="231"/>
      <c r="N534" s="231"/>
      <c r="O534" s="254"/>
      <c r="P534" s="254"/>
      <c r="Q534" s="254"/>
      <c r="R534" s="254"/>
      <c r="S534" s="98"/>
    </row>
    <row r="535" spans="1:19" ht="18">
      <c r="A535" s="204">
        <v>2825</v>
      </c>
      <c r="B535" s="209" t="s">
        <v>432</v>
      </c>
      <c r="C535" s="198">
        <v>2</v>
      </c>
      <c r="D535" s="198">
        <v>5</v>
      </c>
      <c r="E535" s="484" t="s">
        <v>436</v>
      </c>
      <c r="F535" s="277"/>
      <c r="G535" s="277"/>
      <c r="H535" s="562"/>
      <c r="I535" s="562"/>
      <c r="J535" s="657"/>
      <c r="K535" s="684"/>
      <c r="L535" s="669"/>
      <c r="M535" s="231"/>
      <c r="N535" s="231"/>
      <c r="O535" s="254"/>
      <c r="P535" s="254"/>
      <c r="Q535" s="254"/>
      <c r="R535" s="254"/>
      <c r="S535" s="98"/>
    </row>
    <row r="536" spans="1:19" ht="47.25">
      <c r="A536" s="204"/>
      <c r="B536" s="209"/>
      <c r="C536" s="198"/>
      <c r="D536" s="198"/>
      <c r="E536" s="484" t="s">
        <v>362</v>
      </c>
      <c r="F536" s="269"/>
      <c r="G536" s="269"/>
      <c r="H536" s="562"/>
      <c r="I536" s="562"/>
      <c r="J536" s="657"/>
      <c r="K536" s="183"/>
      <c r="L536" s="202"/>
      <c r="M536" s="253"/>
      <c r="N536" s="253"/>
      <c r="O536" s="254"/>
      <c r="P536" s="254"/>
      <c r="Q536" s="254"/>
      <c r="R536" s="254"/>
      <c r="S536" s="98"/>
    </row>
    <row r="537" spans="1:19" ht="21.75" customHeight="1">
      <c r="A537" s="204"/>
      <c r="B537" s="209"/>
      <c r="C537" s="198"/>
      <c r="D537" s="198"/>
      <c r="E537" s="484" t="s">
        <v>363</v>
      </c>
      <c r="F537" s="269"/>
      <c r="G537" s="269"/>
      <c r="H537" s="562"/>
      <c r="I537" s="562"/>
      <c r="J537" s="657"/>
      <c r="K537" s="183"/>
      <c r="L537" s="202"/>
      <c r="M537" s="253"/>
      <c r="N537" s="253"/>
      <c r="O537" s="254"/>
      <c r="P537" s="254"/>
      <c r="Q537" s="254"/>
      <c r="R537" s="254"/>
      <c r="S537" s="98"/>
    </row>
    <row r="538" spans="1:18" s="107" customFormat="1" ht="21" customHeight="1">
      <c r="A538" s="204"/>
      <c r="B538" s="209"/>
      <c r="C538" s="198"/>
      <c r="D538" s="198"/>
      <c r="E538" s="484" t="s">
        <v>363</v>
      </c>
      <c r="F538" s="269"/>
      <c r="G538" s="269"/>
      <c r="H538" s="265"/>
      <c r="I538" s="265"/>
      <c r="J538" s="658"/>
      <c r="K538" s="183"/>
      <c r="L538" s="202"/>
      <c r="M538" s="253"/>
      <c r="N538" s="253"/>
      <c r="O538" s="255"/>
      <c r="P538" s="255"/>
      <c r="Q538" s="255"/>
      <c r="R538" s="255"/>
    </row>
    <row r="539" spans="1:19" ht="18">
      <c r="A539" s="204">
        <v>2826</v>
      </c>
      <c r="B539" s="209" t="s">
        <v>432</v>
      </c>
      <c r="C539" s="198">
        <v>2</v>
      </c>
      <c r="D539" s="198">
        <v>6</v>
      </c>
      <c r="E539" s="484" t="s">
        <v>437</v>
      </c>
      <c r="F539" s="277"/>
      <c r="G539" s="277"/>
      <c r="H539" s="265"/>
      <c r="I539" s="265"/>
      <c r="J539" s="658"/>
      <c r="K539" s="183"/>
      <c r="L539" s="202"/>
      <c r="M539" s="253"/>
      <c r="N539" s="253"/>
      <c r="O539" s="254"/>
      <c r="P539" s="254"/>
      <c r="Q539" s="254"/>
      <c r="R539" s="254"/>
      <c r="S539" s="98"/>
    </row>
    <row r="540" spans="1:19" ht="40.5" customHeight="1">
      <c r="A540" s="204"/>
      <c r="B540" s="209"/>
      <c r="C540" s="198"/>
      <c r="D540" s="198"/>
      <c r="E540" s="484" t="s">
        <v>362</v>
      </c>
      <c r="F540" s="269"/>
      <c r="G540" s="269"/>
      <c r="H540" s="265"/>
      <c r="I540" s="265"/>
      <c r="J540" s="658"/>
      <c r="K540" s="183"/>
      <c r="L540" s="202"/>
      <c r="M540" s="253"/>
      <c r="N540" s="253"/>
      <c r="O540" s="254"/>
      <c r="P540" s="254"/>
      <c r="Q540" s="254"/>
      <c r="R540" s="254"/>
      <c r="S540" s="98"/>
    </row>
    <row r="541" spans="1:19" ht="18">
      <c r="A541" s="204"/>
      <c r="B541" s="209"/>
      <c r="C541" s="198"/>
      <c r="D541" s="198"/>
      <c r="E541" s="484" t="s">
        <v>363</v>
      </c>
      <c r="F541" s="269"/>
      <c r="G541" s="269"/>
      <c r="H541" s="265"/>
      <c r="I541" s="265"/>
      <c r="J541" s="658"/>
      <c r="K541" s="183"/>
      <c r="L541" s="202"/>
      <c r="M541" s="253"/>
      <c r="N541" s="253"/>
      <c r="O541" s="254"/>
      <c r="P541" s="254"/>
      <c r="Q541" s="254"/>
      <c r="R541" s="254"/>
      <c r="S541" s="98"/>
    </row>
    <row r="542" spans="1:19" ht="0.75" customHeight="1">
      <c r="A542" s="204"/>
      <c r="B542" s="209"/>
      <c r="C542" s="198"/>
      <c r="D542" s="198"/>
      <c r="E542" s="484" t="s">
        <v>363</v>
      </c>
      <c r="F542" s="269"/>
      <c r="G542" s="269"/>
      <c r="H542" s="265"/>
      <c r="I542" s="265"/>
      <c r="J542" s="658"/>
      <c r="K542" s="183"/>
      <c r="L542" s="202"/>
      <c r="M542" s="253"/>
      <c r="N542" s="253"/>
      <c r="O542" s="254"/>
      <c r="P542" s="254"/>
      <c r="Q542" s="254"/>
      <c r="R542" s="254"/>
      <c r="S542" s="98"/>
    </row>
    <row r="543" spans="1:19" ht="31.5" customHeight="1">
      <c r="A543" s="204">
        <v>2827</v>
      </c>
      <c r="B543" s="209" t="s">
        <v>432</v>
      </c>
      <c r="C543" s="198">
        <v>2</v>
      </c>
      <c r="D543" s="198">
        <v>7</v>
      </c>
      <c r="E543" s="484" t="s">
        <v>438</v>
      </c>
      <c r="F543" s="277"/>
      <c r="G543" s="277"/>
      <c r="H543" s="271">
        <f>H545+H547+H548+H549</f>
        <v>17023.3</v>
      </c>
      <c r="I543" s="271">
        <f>I545+I547</f>
        <v>4200</v>
      </c>
      <c r="J543" s="663">
        <f>J548+J549</f>
        <v>12823.3</v>
      </c>
      <c r="K543" s="183"/>
      <c r="L543" s="202"/>
      <c r="M543" s="253"/>
      <c r="N543" s="253"/>
      <c r="O543" s="254"/>
      <c r="P543" s="254"/>
      <c r="Q543" s="254"/>
      <c r="R543" s="254"/>
      <c r="S543" s="98"/>
    </row>
    <row r="544" spans="1:19" ht="41.25" customHeight="1">
      <c r="A544" s="204"/>
      <c r="B544" s="209"/>
      <c r="C544" s="198"/>
      <c r="D544" s="198"/>
      <c r="E544" s="484" t="s">
        <v>362</v>
      </c>
      <c r="F544" s="269"/>
      <c r="G544" s="269"/>
      <c r="H544" s="271"/>
      <c r="I544" s="562"/>
      <c r="J544" s="657"/>
      <c r="K544" s="183"/>
      <c r="L544" s="202"/>
      <c r="M544" s="253"/>
      <c r="N544" s="253"/>
      <c r="O544" s="254"/>
      <c r="P544" s="254"/>
      <c r="Q544" s="254"/>
      <c r="R544" s="254"/>
      <c r="S544" s="98"/>
    </row>
    <row r="545" spans="1:19" ht="16.5" customHeight="1">
      <c r="A545" s="204"/>
      <c r="B545" s="209"/>
      <c r="C545" s="198"/>
      <c r="D545" s="198"/>
      <c r="E545" s="484" t="s">
        <v>989</v>
      </c>
      <c r="F545" s="269"/>
      <c r="G545" s="269">
        <v>4239</v>
      </c>
      <c r="H545" s="271">
        <v>3000</v>
      </c>
      <c r="I545" s="271">
        <f>H545</f>
        <v>3000</v>
      </c>
      <c r="J545" s="663"/>
      <c r="K545" s="183"/>
      <c r="L545" s="202"/>
      <c r="M545" s="253"/>
      <c r="N545" s="253"/>
      <c r="O545" s="254"/>
      <c r="P545" s="254"/>
      <c r="Q545" s="254"/>
      <c r="R545" s="254"/>
      <c r="S545" s="98"/>
    </row>
    <row r="546" spans="1:19" ht="18" hidden="1">
      <c r="A546" s="204"/>
      <c r="B546" s="209"/>
      <c r="C546" s="198"/>
      <c r="D546" s="198"/>
      <c r="E546" s="484"/>
      <c r="F546" s="269"/>
      <c r="G546" s="269"/>
      <c r="H546" s="271"/>
      <c r="I546" s="271"/>
      <c r="J546" s="663"/>
      <c r="K546" s="183"/>
      <c r="L546" s="202"/>
      <c r="M546" s="253"/>
      <c r="N546" s="253"/>
      <c r="O546" s="254"/>
      <c r="P546" s="254"/>
      <c r="Q546" s="254"/>
      <c r="R546" s="254"/>
      <c r="S546" s="98"/>
    </row>
    <row r="547" spans="1:19" ht="21.75" customHeight="1">
      <c r="A547" s="204"/>
      <c r="B547" s="209"/>
      <c r="C547" s="198"/>
      <c r="D547" s="198"/>
      <c r="E547" s="484" t="s">
        <v>977</v>
      </c>
      <c r="F547" s="269"/>
      <c r="G547" s="269">
        <v>4269</v>
      </c>
      <c r="H547" s="279">
        <v>1200</v>
      </c>
      <c r="I547" s="279">
        <f>H547</f>
        <v>1200</v>
      </c>
      <c r="J547" s="663"/>
      <c r="K547" s="183"/>
      <c r="L547" s="202"/>
      <c r="M547" s="253"/>
      <c r="N547" s="253"/>
      <c r="O547" s="254"/>
      <c r="P547" s="254"/>
      <c r="Q547" s="254"/>
      <c r="R547" s="254"/>
      <c r="S547" s="98"/>
    </row>
    <row r="548" spans="1:19" ht="21.75" customHeight="1">
      <c r="A548" s="204"/>
      <c r="B548" s="209"/>
      <c r="C548" s="198"/>
      <c r="D548" s="198"/>
      <c r="E548" s="484" t="s">
        <v>1009</v>
      </c>
      <c r="F548" s="269"/>
      <c r="G548" s="269">
        <v>5112</v>
      </c>
      <c r="H548" s="271">
        <v>12823.3</v>
      </c>
      <c r="I548" s="271"/>
      <c r="J548" s="663">
        <f>H548</f>
        <v>12823.3</v>
      </c>
      <c r="K548" s="183"/>
      <c r="L548" s="202"/>
      <c r="M548" s="253"/>
      <c r="N548" s="253"/>
      <c r="O548" s="254"/>
      <c r="P548" s="254"/>
      <c r="Q548" s="254"/>
      <c r="R548" s="254"/>
      <c r="S548" s="98"/>
    </row>
    <row r="549" spans="1:19" ht="18">
      <c r="A549" s="204"/>
      <c r="B549" s="209"/>
      <c r="C549" s="198"/>
      <c r="D549" s="555"/>
      <c r="E549" s="484" t="s">
        <v>991</v>
      </c>
      <c r="F549" s="269"/>
      <c r="G549" s="269">
        <v>5113</v>
      </c>
      <c r="H549" s="279">
        <v>0</v>
      </c>
      <c r="I549" s="279"/>
      <c r="J549" s="666">
        <f>H549</f>
        <v>0</v>
      </c>
      <c r="K549" s="183"/>
      <c r="L549" s="202"/>
      <c r="M549" s="253"/>
      <c r="N549" s="253"/>
      <c r="O549" s="254"/>
      <c r="P549" s="254"/>
      <c r="Q549" s="254"/>
      <c r="R549" s="254"/>
      <c r="S549" s="98"/>
    </row>
    <row r="550" spans="1:19" ht="18" hidden="1">
      <c r="A550" s="204"/>
      <c r="B550" s="209"/>
      <c r="C550" s="198"/>
      <c r="D550" s="198"/>
      <c r="E550" s="484" t="s">
        <v>1010</v>
      </c>
      <c r="F550" s="269"/>
      <c r="G550" s="269">
        <v>5113</v>
      </c>
      <c r="H550" s="271"/>
      <c r="I550" s="562"/>
      <c r="J550" s="657"/>
      <c r="K550" s="183"/>
      <c r="L550" s="202"/>
      <c r="M550" s="253"/>
      <c r="N550" s="253"/>
      <c r="O550" s="254"/>
      <c r="P550" s="254"/>
      <c r="Q550" s="254"/>
      <c r="R550" s="254"/>
      <c r="S550" s="98"/>
    </row>
    <row r="551" spans="1:19" ht="25.5" customHeight="1">
      <c r="A551" s="204">
        <v>2830</v>
      </c>
      <c r="B551" s="209" t="s">
        <v>432</v>
      </c>
      <c r="C551" s="198">
        <v>3</v>
      </c>
      <c r="D551" s="198">
        <v>0</v>
      </c>
      <c r="E551" s="484" t="s">
        <v>855</v>
      </c>
      <c r="F551" s="277" t="s">
        <v>856</v>
      </c>
      <c r="G551" s="277"/>
      <c r="H551" s="271"/>
      <c r="I551" s="562"/>
      <c r="J551" s="657"/>
      <c r="K551" s="607"/>
      <c r="L551" s="284"/>
      <c r="M551" s="210"/>
      <c r="N551" s="210"/>
      <c r="O551" s="254"/>
      <c r="P551" s="254"/>
      <c r="Q551" s="254"/>
      <c r="R551" s="254"/>
      <c r="S551" s="98"/>
    </row>
    <row r="552" spans="1:18" s="107" customFormat="1" ht="19.5" customHeight="1">
      <c r="A552" s="204"/>
      <c r="B552" s="209"/>
      <c r="C552" s="198"/>
      <c r="D552" s="198"/>
      <c r="E552" s="484" t="s">
        <v>286</v>
      </c>
      <c r="F552" s="371"/>
      <c r="G552" s="371"/>
      <c r="H552" s="562"/>
      <c r="I552" s="562"/>
      <c r="J552" s="657"/>
      <c r="K552" s="183"/>
      <c r="L552" s="202"/>
      <c r="M552" s="253"/>
      <c r="N552" s="253"/>
      <c r="O552" s="255"/>
      <c r="P552" s="255"/>
      <c r="Q552" s="255"/>
      <c r="R552" s="255"/>
    </row>
    <row r="553" spans="1:19" ht="23.25" customHeight="1">
      <c r="A553" s="204">
        <v>2831</v>
      </c>
      <c r="B553" s="209" t="s">
        <v>432</v>
      </c>
      <c r="C553" s="198">
        <v>3</v>
      </c>
      <c r="D553" s="198">
        <v>1</v>
      </c>
      <c r="E553" s="484" t="s">
        <v>470</v>
      </c>
      <c r="F553" s="277"/>
      <c r="G553" s="277"/>
      <c r="H553" s="265"/>
      <c r="I553" s="265"/>
      <c r="J553" s="658"/>
      <c r="K553" s="183"/>
      <c r="L553" s="202"/>
      <c r="M553" s="253"/>
      <c r="N553" s="253"/>
      <c r="O553" s="254"/>
      <c r="P553" s="254"/>
      <c r="Q553" s="254"/>
      <c r="R553" s="254"/>
      <c r="S553" s="98"/>
    </row>
    <row r="554" spans="1:19" ht="39" customHeight="1">
      <c r="A554" s="204"/>
      <c r="B554" s="209"/>
      <c r="C554" s="198"/>
      <c r="D554" s="198"/>
      <c r="E554" s="484" t="s">
        <v>362</v>
      </c>
      <c r="F554" s="269"/>
      <c r="G554" s="269"/>
      <c r="H554" s="265"/>
      <c r="I554" s="265"/>
      <c r="J554" s="658"/>
      <c r="K554" s="183"/>
      <c r="L554" s="202"/>
      <c r="M554" s="253"/>
      <c r="N554" s="253"/>
      <c r="O554" s="254"/>
      <c r="P554" s="254"/>
      <c r="Q554" s="254"/>
      <c r="R554" s="254"/>
      <c r="S554" s="98"/>
    </row>
    <row r="555" spans="1:19" ht="16.5" customHeight="1">
      <c r="A555" s="204"/>
      <c r="B555" s="209"/>
      <c r="C555" s="198"/>
      <c r="D555" s="198"/>
      <c r="E555" s="484" t="s">
        <v>363</v>
      </c>
      <c r="F555" s="269"/>
      <c r="G555" s="269"/>
      <c r="H555" s="265"/>
      <c r="I555" s="265"/>
      <c r="J555" s="658"/>
      <c r="K555" s="183"/>
      <c r="L555" s="202"/>
      <c r="M555" s="253"/>
      <c r="N555" s="253"/>
      <c r="O555" s="254"/>
      <c r="P555" s="254"/>
      <c r="Q555" s="254"/>
      <c r="R555" s="254"/>
      <c r="S555" s="98"/>
    </row>
    <row r="556" spans="1:19" ht="18" hidden="1">
      <c r="A556" s="204"/>
      <c r="B556" s="209"/>
      <c r="C556" s="198"/>
      <c r="D556" s="198"/>
      <c r="E556" s="484" t="s">
        <v>363</v>
      </c>
      <c r="F556" s="269"/>
      <c r="G556" s="269"/>
      <c r="H556" s="265"/>
      <c r="I556" s="265"/>
      <c r="J556" s="658"/>
      <c r="K556" s="183"/>
      <c r="L556" s="202"/>
      <c r="M556" s="253"/>
      <c r="N556" s="253"/>
      <c r="O556" s="254"/>
      <c r="P556" s="254"/>
      <c r="Q556" s="254"/>
      <c r="R556" s="254"/>
      <c r="S556" s="98"/>
    </row>
    <row r="557" spans="1:19" ht="19.5" customHeight="1">
      <c r="A557" s="204">
        <v>2832</v>
      </c>
      <c r="B557" s="209" t="s">
        <v>432</v>
      </c>
      <c r="C557" s="198">
        <v>3</v>
      </c>
      <c r="D557" s="198">
        <v>2</v>
      </c>
      <c r="E557" s="484" t="s">
        <v>477</v>
      </c>
      <c r="F557" s="277"/>
      <c r="G557" s="277"/>
      <c r="H557" s="265"/>
      <c r="I557" s="265"/>
      <c r="J557" s="658"/>
      <c r="K557" s="685"/>
      <c r="L557" s="672"/>
      <c r="M557" s="227"/>
      <c r="N557" s="227"/>
      <c r="O557" s="254"/>
      <c r="P557" s="254"/>
      <c r="Q557" s="254"/>
      <c r="R557" s="254"/>
      <c r="S557" s="98"/>
    </row>
    <row r="558" spans="1:19" ht="45.75" customHeight="1">
      <c r="A558" s="204"/>
      <c r="B558" s="209"/>
      <c r="C558" s="198"/>
      <c r="D558" s="198"/>
      <c r="E558" s="484" t="s">
        <v>362</v>
      </c>
      <c r="F558" s="269"/>
      <c r="G558" s="269"/>
      <c r="H558" s="265"/>
      <c r="I558" s="265"/>
      <c r="J558" s="658"/>
      <c r="K558" s="685"/>
      <c r="L558" s="670"/>
      <c r="M558" s="260"/>
      <c r="N558" s="260"/>
      <c r="O558" s="254"/>
      <c r="P558" s="254"/>
      <c r="Q558" s="254"/>
      <c r="R558" s="254"/>
      <c r="S558" s="98"/>
    </row>
    <row r="559" spans="1:19" ht="18">
      <c r="A559" s="204"/>
      <c r="B559" s="209"/>
      <c r="C559" s="198"/>
      <c r="D559" s="198"/>
      <c r="E559" s="484" t="s">
        <v>363</v>
      </c>
      <c r="F559" s="269"/>
      <c r="G559" s="269"/>
      <c r="H559" s="265"/>
      <c r="I559" s="265"/>
      <c r="J559" s="658"/>
      <c r="K559" s="684"/>
      <c r="L559" s="669"/>
      <c r="M559" s="231"/>
      <c r="N559" s="231"/>
      <c r="O559" s="254"/>
      <c r="P559" s="254"/>
      <c r="Q559" s="254"/>
      <c r="R559" s="254"/>
      <c r="S559" s="98"/>
    </row>
    <row r="560" spans="1:19" ht="18">
      <c r="A560" s="204"/>
      <c r="B560" s="209"/>
      <c r="C560" s="198"/>
      <c r="D560" s="198"/>
      <c r="E560" s="484" t="s">
        <v>363</v>
      </c>
      <c r="F560" s="269"/>
      <c r="G560" s="269"/>
      <c r="H560" s="265"/>
      <c r="I560" s="265"/>
      <c r="J560" s="658"/>
      <c r="K560" s="183"/>
      <c r="L560" s="202"/>
      <c r="M560" s="253"/>
      <c r="N560" s="253"/>
      <c r="O560" s="254"/>
      <c r="P560" s="254"/>
      <c r="Q560" s="254"/>
      <c r="R560" s="254"/>
      <c r="S560" s="98"/>
    </row>
    <row r="561" spans="1:19" ht="0.75" customHeight="1">
      <c r="A561" s="204">
        <v>2833</v>
      </c>
      <c r="B561" s="209" t="s">
        <v>432</v>
      </c>
      <c r="C561" s="198">
        <v>3</v>
      </c>
      <c r="D561" s="198">
        <v>3</v>
      </c>
      <c r="E561" s="484" t="s">
        <v>478</v>
      </c>
      <c r="F561" s="277" t="s">
        <v>857</v>
      </c>
      <c r="G561" s="277"/>
      <c r="H561" s="265"/>
      <c r="I561" s="265"/>
      <c r="J561" s="658"/>
      <c r="K561" s="183"/>
      <c r="L561" s="202"/>
      <c r="M561" s="253"/>
      <c r="N561" s="253"/>
      <c r="O561" s="254"/>
      <c r="P561" s="254"/>
      <c r="Q561" s="254"/>
      <c r="R561" s="254"/>
      <c r="S561" s="98"/>
    </row>
    <row r="562" spans="1:19" ht="31.5" customHeight="1">
      <c r="A562" s="204"/>
      <c r="B562" s="209"/>
      <c r="C562" s="198"/>
      <c r="D562" s="198"/>
      <c r="E562" s="484" t="s">
        <v>362</v>
      </c>
      <c r="F562" s="269"/>
      <c r="G562" s="269"/>
      <c r="H562" s="265"/>
      <c r="I562" s="265"/>
      <c r="J562" s="658"/>
      <c r="K562" s="183"/>
      <c r="L562" s="202"/>
      <c r="M562" s="253"/>
      <c r="N562" s="253"/>
      <c r="O562" s="254"/>
      <c r="P562" s="254"/>
      <c r="Q562" s="254"/>
      <c r="R562" s="254"/>
      <c r="S562" s="98"/>
    </row>
    <row r="563" spans="1:19" ht="22.5" customHeight="1">
      <c r="A563" s="204"/>
      <c r="B563" s="209"/>
      <c r="C563" s="198"/>
      <c r="D563" s="198"/>
      <c r="E563" s="484" t="s">
        <v>363</v>
      </c>
      <c r="F563" s="269"/>
      <c r="G563" s="269"/>
      <c r="H563" s="265"/>
      <c r="I563" s="265"/>
      <c r="J563" s="658"/>
      <c r="K563" s="183"/>
      <c r="L563" s="202"/>
      <c r="M563" s="253"/>
      <c r="N563" s="253"/>
      <c r="O563" s="254"/>
      <c r="P563" s="254"/>
      <c r="Q563" s="254"/>
      <c r="R563" s="254"/>
      <c r="S563" s="98"/>
    </row>
    <row r="564" spans="1:19" ht="18">
      <c r="A564" s="204"/>
      <c r="B564" s="209"/>
      <c r="C564" s="198"/>
      <c r="D564" s="198"/>
      <c r="E564" s="484" t="s">
        <v>363</v>
      </c>
      <c r="F564" s="269"/>
      <c r="G564" s="269"/>
      <c r="H564" s="562"/>
      <c r="I564" s="562"/>
      <c r="J564" s="658"/>
      <c r="K564" s="183"/>
      <c r="L564" s="202"/>
      <c r="M564" s="253"/>
      <c r="N564" s="253"/>
      <c r="O564" s="254"/>
      <c r="P564" s="254"/>
      <c r="Q564" s="254"/>
      <c r="R564" s="254"/>
      <c r="S564" s="98"/>
    </row>
    <row r="565" spans="1:19" ht="21" customHeight="1">
      <c r="A565" s="204">
        <v>2840</v>
      </c>
      <c r="B565" s="209" t="s">
        <v>432</v>
      </c>
      <c r="C565" s="198">
        <v>4</v>
      </c>
      <c r="D565" s="198">
        <v>0</v>
      </c>
      <c r="E565" s="484" t="s">
        <v>479</v>
      </c>
      <c r="F565" s="277" t="s">
        <v>858</v>
      </c>
      <c r="G565" s="277"/>
      <c r="H565" s="271">
        <f>H567+H571</f>
        <v>9000</v>
      </c>
      <c r="I565" s="271">
        <f>I571</f>
        <v>9000</v>
      </c>
      <c r="J565" s="659"/>
      <c r="K565" s="183"/>
      <c r="L565" s="202"/>
      <c r="M565" s="253"/>
      <c r="N565" s="253"/>
      <c r="O565" s="254"/>
      <c r="P565" s="254"/>
      <c r="Q565" s="254"/>
      <c r="R565" s="254"/>
      <c r="S565" s="98"/>
    </row>
    <row r="566" spans="1:19" ht="23.25" customHeight="1">
      <c r="A566" s="204"/>
      <c r="B566" s="209"/>
      <c r="C566" s="198"/>
      <c r="D566" s="198"/>
      <c r="E566" s="484" t="s">
        <v>286</v>
      </c>
      <c r="F566" s="371"/>
      <c r="G566" s="371"/>
      <c r="H566" s="271"/>
      <c r="I566" s="271"/>
      <c r="J566" s="659"/>
      <c r="K566" s="183"/>
      <c r="L566" s="202"/>
      <c r="M566" s="253"/>
      <c r="N566" s="253"/>
      <c r="O566" s="254"/>
      <c r="P566" s="254"/>
      <c r="Q566" s="254"/>
      <c r="R566" s="254"/>
      <c r="S566" s="98"/>
    </row>
    <row r="567" spans="1:18" s="107" customFormat="1" ht="19.5" customHeight="1">
      <c r="A567" s="204">
        <v>2841</v>
      </c>
      <c r="B567" s="209" t="s">
        <v>432</v>
      </c>
      <c r="C567" s="198">
        <v>4</v>
      </c>
      <c r="D567" s="198">
        <v>1</v>
      </c>
      <c r="E567" s="484" t="s">
        <v>480</v>
      </c>
      <c r="F567" s="277"/>
      <c r="G567" s="277"/>
      <c r="H567" s="271"/>
      <c r="I567" s="271"/>
      <c r="J567" s="659"/>
      <c r="K567" s="183"/>
      <c r="L567" s="202"/>
      <c r="M567" s="253"/>
      <c r="N567" s="253"/>
      <c r="O567" s="255"/>
      <c r="P567" s="255"/>
      <c r="Q567" s="255"/>
      <c r="R567" s="255"/>
    </row>
    <row r="568" spans="1:19" ht="43.5" customHeight="1">
      <c r="A568" s="204"/>
      <c r="B568" s="209"/>
      <c r="C568" s="198"/>
      <c r="D568" s="198"/>
      <c r="E568" s="484" t="s">
        <v>362</v>
      </c>
      <c r="F568" s="269"/>
      <c r="G568" s="269"/>
      <c r="H568" s="271"/>
      <c r="I568" s="271"/>
      <c r="J568" s="659"/>
      <c r="K568" s="183"/>
      <c r="L568" s="202"/>
      <c r="M568" s="253"/>
      <c r="N568" s="253"/>
      <c r="O568" s="254"/>
      <c r="P568" s="254"/>
      <c r="Q568" s="254"/>
      <c r="R568" s="254"/>
      <c r="S568" s="98"/>
    </row>
    <row r="569" spans="1:19" ht="21.75" customHeight="1">
      <c r="A569" s="204"/>
      <c r="B569" s="209"/>
      <c r="C569" s="198"/>
      <c r="D569" s="198"/>
      <c r="E569" s="484" t="s">
        <v>363</v>
      </c>
      <c r="F569" s="269"/>
      <c r="G569" s="269"/>
      <c r="H569" s="271"/>
      <c r="I569" s="271"/>
      <c r="J569" s="659"/>
      <c r="K569" s="183"/>
      <c r="L569" s="202"/>
      <c r="M569" s="253"/>
      <c r="N569" s="253"/>
      <c r="O569" s="254"/>
      <c r="P569" s="254"/>
      <c r="Q569" s="254"/>
      <c r="R569" s="254"/>
      <c r="S569" s="98"/>
    </row>
    <row r="570" spans="1:19" ht="18">
      <c r="A570" s="204"/>
      <c r="B570" s="209"/>
      <c r="C570" s="198"/>
      <c r="D570" s="198"/>
      <c r="E570" s="484" t="s">
        <v>363</v>
      </c>
      <c r="F570" s="269"/>
      <c r="G570" s="269"/>
      <c r="H570" s="271"/>
      <c r="I570" s="271"/>
      <c r="J570" s="659"/>
      <c r="K570" s="183"/>
      <c r="L570" s="202"/>
      <c r="M570" s="253"/>
      <c r="N570" s="253"/>
      <c r="O570" s="254"/>
      <c r="P570" s="254"/>
      <c r="Q570" s="254"/>
      <c r="R570" s="254"/>
      <c r="S570" s="98"/>
    </row>
    <row r="571" spans="1:19" ht="30.75" customHeight="1">
      <c r="A571" s="204">
        <v>2842</v>
      </c>
      <c r="B571" s="209" t="s">
        <v>432</v>
      </c>
      <c r="C571" s="198">
        <v>4</v>
      </c>
      <c r="D571" s="198">
        <v>2</v>
      </c>
      <c r="E571" s="484" t="s">
        <v>481</v>
      </c>
      <c r="F571" s="277"/>
      <c r="G571" s="277"/>
      <c r="H571" s="271">
        <f>H573</f>
        <v>9000</v>
      </c>
      <c r="I571" s="271">
        <f>I573</f>
        <v>9000</v>
      </c>
      <c r="J571" s="659"/>
      <c r="K571" s="183"/>
      <c r="L571" s="202"/>
      <c r="M571" s="253"/>
      <c r="N571" s="253"/>
      <c r="O571" s="254"/>
      <c r="P571" s="254"/>
      <c r="Q571" s="254"/>
      <c r="R571" s="254"/>
      <c r="S571" s="98"/>
    </row>
    <row r="572" spans="1:19" ht="29.25" customHeight="1">
      <c r="A572" s="204"/>
      <c r="B572" s="209"/>
      <c r="C572" s="198"/>
      <c r="D572" s="198"/>
      <c r="E572" s="484" t="s">
        <v>362</v>
      </c>
      <c r="F572" s="269"/>
      <c r="G572" s="269"/>
      <c r="H572" s="271"/>
      <c r="I572" s="271"/>
      <c r="J572" s="659"/>
      <c r="K572" s="183"/>
      <c r="L572" s="667"/>
      <c r="M572" s="201"/>
      <c r="N572" s="201"/>
      <c r="O572" s="254"/>
      <c r="P572" s="254"/>
      <c r="Q572" s="254"/>
      <c r="R572" s="254"/>
      <c r="S572" s="98"/>
    </row>
    <row r="573" spans="1:18" s="107" customFormat="1" ht="18" customHeight="1">
      <c r="A573" s="204"/>
      <c r="B573" s="209"/>
      <c r="C573" s="198"/>
      <c r="D573" s="198"/>
      <c r="E573" s="477" t="s">
        <v>1011</v>
      </c>
      <c r="F573" s="269"/>
      <c r="G573" s="269">
        <v>4819</v>
      </c>
      <c r="H573" s="271">
        <v>9000</v>
      </c>
      <c r="I573" s="271">
        <f>H573</f>
        <v>9000</v>
      </c>
      <c r="J573" s="659"/>
      <c r="K573" s="183"/>
      <c r="L573" s="667"/>
      <c r="M573" s="201"/>
      <c r="N573" s="201"/>
      <c r="O573" s="255"/>
      <c r="P573" s="255"/>
      <c r="Q573" s="255"/>
      <c r="R573" s="255"/>
    </row>
    <row r="574" spans="1:19" ht="23.25" customHeight="1">
      <c r="A574" s="204"/>
      <c r="B574" s="209"/>
      <c r="C574" s="198"/>
      <c r="D574" s="198"/>
      <c r="E574" s="484" t="s">
        <v>363</v>
      </c>
      <c r="F574" s="269"/>
      <c r="G574" s="269"/>
      <c r="H574" s="265"/>
      <c r="I574" s="265"/>
      <c r="J574" s="658"/>
      <c r="K574" s="183"/>
      <c r="L574" s="667"/>
      <c r="M574" s="201"/>
      <c r="N574" s="201"/>
      <c r="O574" s="258"/>
      <c r="P574" s="254"/>
      <c r="Q574" s="254"/>
      <c r="R574" s="254"/>
      <c r="S574" s="98"/>
    </row>
    <row r="575" spans="1:19" ht="21" customHeight="1">
      <c r="A575" s="204"/>
      <c r="B575" s="209"/>
      <c r="C575" s="198"/>
      <c r="D575" s="198"/>
      <c r="E575" s="484" t="s">
        <v>363</v>
      </c>
      <c r="F575" s="269"/>
      <c r="G575" s="269"/>
      <c r="H575" s="265"/>
      <c r="I575" s="265"/>
      <c r="J575" s="658"/>
      <c r="K575" s="183"/>
      <c r="L575" s="202"/>
      <c r="M575" s="253"/>
      <c r="N575" s="253"/>
      <c r="O575" s="254"/>
      <c r="P575" s="254"/>
      <c r="Q575" s="254"/>
      <c r="R575" s="254"/>
      <c r="S575" s="98"/>
    </row>
    <row r="576" spans="1:19" ht="21" customHeight="1">
      <c r="A576" s="204">
        <v>2843</v>
      </c>
      <c r="B576" s="209" t="s">
        <v>432</v>
      </c>
      <c r="C576" s="198">
        <v>4</v>
      </c>
      <c r="D576" s="198">
        <v>3</v>
      </c>
      <c r="E576" s="484" t="s">
        <v>479</v>
      </c>
      <c r="F576" s="277" t="s">
        <v>859</v>
      </c>
      <c r="G576" s="277"/>
      <c r="H576" s="265"/>
      <c r="I576" s="265"/>
      <c r="J576" s="658"/>
      <c r="K576" s="183"/>
      <c r="L576" s="667"/>
      <c r="M576" s="201"/>
      <c r="N576" s="201"/>
      <c r="O576" s="254"/>
      <c r="P576" s="254"/>
      <c r="Q576" s="254"/>
      <c r="R576" s="254"/>
      <c r="S576" s="98"/>
    </row>
    <row r="577" spans="1:19" ht="20.25" customHeight="1">
      <c r="A577" s="204"/>
      <c r="B577" s="209"/>
      <c r="C577" s="198"/>
      <c r="D577" s="198"/>
      <c r="E577" s="484" t="s">
        <v>362</v>
      </c>
      <c r="F577" s="269"/>
      <c r="G577" s="269"/>
      <c r="H577" s="265"/>
      <c r="I577" s="265"/>
      <c r="J577" s="658"/>
      <c r="K577" s="183"/>
      <c r="L577" s="667"/>
      <c r="M577" s="201"/>
      <c r="N577" s="201"/>
      <c r="O577" s="258"/>
      <c r="P577" s="254"/>
      <c r="Q577" s="254"/>
      <c r="R577" s="254"/>
      <c r="S577" s="98"/>
    </row>
    <row r="578" spans="1:19" ht="18" hidden="1">
      <c r="A578" s="204"/>
      <c r="B578" s="209"/>
      <c r="C578" s="198"/>
      <c r="D578" s="198"/>
      <c r="E578" s="484" t="s">
        <v>363</v>
      </c>
      <c r="F578" s="269"/>
      <c r="G578" s="269"/>
      <c r="H578" s="265"/>
      <c r="I578" s="265"/>
      <c r="J578" s="658"/>
      <c r="K578" s="687"/>
      <c r="L578" s="673"/>
      <c r="M578" s="262"/>
      <c r="N578" s="262"/>
      <c r="O578" s="258"/>
      <c r="P578" s="254"/>
      <c r="Q578" s="254"/>
      <c r="R578" s="254"/>
      <c r="S578" s="98"/>
    </row>
    <row r="579" spans="1:19" ht="18" hidden="1">
      <c r="A579" s="204"/>
      <c r="B579" s="209"/>
      <c r="C579" s="198"/>
      <c r="D579" s="198"/>
      <c r="E579" s="484" t="s">
        <v>363</v>
      </c>
      <c r="F579" s="269"/>
      <c r="G579" s="269"/>
      <c r="H579" s="265"/>
      <c r="I579" s="265"/>
      <c r="J579" s="658"/>
      <c r="K579" s="183"/>
      <c r="L579" s="202"/>
      <c r="M579" s="253"/>
      <c r="N579" s="253"/>
      <c r="O579" s="254"/>
      <c r="P579" s="254"/>
      <c r="Q579" s="254"/>
      <c r="R579" s="254"/>
      <c r="S579" s="98"/>
    </row>
    <row r="580" spans="1:19" ht="409.5" hidden="1">
      <c r="A580" s="204">
        <v>2850</v>
      </c>
      <c r="B580" s="209" t="s">
        <v>432</v>
      </c>
      <c r="C580" s="198">
        <v>5</v>
      </c>
      <c r="D580" s="198">
        <v>0</v>
      </c>
      <c r="E580" s="468" t="s">
        <v>860</v>
      </c>
      <c r="F580" s="277" t="s">
        <v>861</v>
      </c>
      <c r="G580" s="277"/>
      <c r="H580" s="265"/>
      <c r="I580" s="265"/>
      <c r="J580" s="658"/>
      <c r="K580" s="183"/>
      <c r="L580" s="202"/>
      <c r="M580" s="253"/>
      <c r="N580" s="253"/>
      <c r="O580" s="254"/>
      <c r="P580" s="254"/>
      <c r="Q580" s="254"/>
      <c r="R580" s="254"/>
      <c r="S580" s="98"/>
    </row>
    <row r="581" spans="1:18" s="105" customFormat="1" ht="47.25" customHeight="1">
      <c r="A581" s="204"/>
      <c r="B581" s="209"/>
      <c r="C581" s="198"/>
      <c r="D581" s="198"/>
      <c r="E581" s="484" t="s">
        <v>286</v>
      </c>
      <c r="F581" s="371"/>
      <c r="G581" s="371"/>
      <c r="H581" s="265"/>
      <c r="I581" s="265"/>
      <c r="J581" s="658"/>
      <c r="K581" s="183"/>
      <c r="L581" s="667"/>
      <c r="M581" s="201"/>
      <c r="N581" s="201"/>
      <c r="O581" s="252"/>
      <c r="P581" s="252"/>
      <c r="Q581" s="252"/>
      <c r="R581" s="252"/>
    </row>
    <row r="582" spans="1:19" ht="18.75" customHeight="1">
      <c r="A582" s="204">
        <v>2851</v>
      </c>
      <c r="B582" s="209" t="s">
        <v>432</v>
      </c>
      <c r="C582" s="198">
        <v>5</v>
      </c>
      <c r="D582" s="198">
        <v>1</v>
      </c>
      <c r="E582" s="468" t="s">
        <v>860</v>
      </c>
      <c r="F582" s="277" t="s">
        <v>862</v>
      </c>
      <c r="G582" s="277"/>
      <c r="H582" s="265"/>
      <c r="I582" s="265"/>
      <c r="J582" s="658"/>
      <c r="K582" s="183"/>
      <c r="L582" s="202"/>
      <c r="M582" s="253"/>
      <c r="N582" s="253"/>
      <c r="O582" s="254"/>
      <c r="P582" s="254"/>
      <c r="Q582" s="254"/>
      <c r="R582" s="254"/>
      <c r="S582" s="98"/>
    </row>
    <row r="583" spans="1:19" ht="29.25" customHeight="1">
      <c r="A583" s="204"/>
      <c r="B583" s="209"/>
      <c r="C583" s="198"/>
      <c r="D583" s="198"/>
      <c r="E583" s="484" t="s">
        <v>362</v>
      </c>
      <c r="F583" s="269"/>
      <c r="G583" s="269"/>
      <c r="H583" s="265"/>
      <c r="I583" s="265"/>
      <c r="J583" s="658"/>
      <c r="K583" s="183"/>
      <c r="L583" s="667"/>
      <c r="M583" s="201"/>
      <c r="N583" s="201"/>
      <c r="O583" s="254"/>
      <c r="P583" s="254"/>
      <c r="Q583" s="254"/>
      <c r="R583" s="254"/>
      <c r="S583" s="98"/>
    </row>
    <row r="584" spans="1:18" s="107" customFormat="1" ht="19.5" customHeight="1">
      <c r="A584" s="204"/>
      <c r="B584" s="209"/>
      <c r="C584" s="198"/>
      <c r="D584" s="198"/>
      <c r="E584" s="484" t="s">
        <v>363</v>
      </c>
      <c r="F584" s="269"/>
      <c r="G584" s="269"/>
      <c r="H584" s="265"/>
      <c r="I584" s="265"/>
      <c r="J584" s="658"/>
      <c r="K584" s="183"/>
      <c r="L584" s="667"/>
      <c r="M584" s="201"/>
      <c r="N584" s="201"/>
      <c r="O584" s="255"/>
      <c r="P584" s="255"/>
      <c r="Q584" s="255"/>
      <c r="R584" s="255"/>
    </row>
    <row r="585" spans="1:19" ht="21.75" customHeight="1">
      <c r="A585" s="204"/>
      <c r="B585" s="209"/>
      <c r="C585" s="198"/>
      <c r="D585" s="198"/>
      <c r="E585" s="484" t="s">
        <v>363</v>
      </c>
      <c r="F585" s="269"/>
      <c r="G585" s="269"/>
      <c r="H585" s="265"/>
      <c r="I585" s="265"/>
      <c r="J585" s="658"/>
      <c r="K585" s="183"/>
      <c r="L585" s="667"/>
      <c r="M585" s="201"/>
      <c r="N585" s="201"/>
      <c r="O585" s="254"/>
      <c r="P585" s="254"/>
      <c r="Q585" s="254"/>
      <c r="R585" s="254"/>
      <c r="S585" s="98"/>
    </row>
    <row r="586" spans="1:19" ht="39" customHeight="1">
      <c r="A586" s="204">
        <v>2860</v>
      </c>
      <c r="B586" s="209" t="s">
        <v>432</v>
      </c>
      <c r="C586" s="198">
        <v>6</v>
      </c>
      <c r="D586" s="198">
        <v>0</v>
      </c>
      <c r="E586" s="468" t="s">
        <v>863</v>
      </c>
      <c r="F586" s="277" t="s">
        <v>111</v>
      </c>
      <c r="G586" s="277"/>
      <c r="H586" s="271">
        <f>H588</f>
        <v>50000</v>
      </c>
      <c r="I586" s="271">
        <f>I588</f>
        <v>50000</v>
      </c>
      <c r="J586" s="659"/>
      <c r="K586" s="183"/>
      <c r="L586" s="667"/>
      <c r="M586" s="201"/>
      <c r="N586" s="201"/>
      <c r="O586" s="254"/>
      <c r="P586" s="254"/>
      <c r="Q586" s="254"/>
      <c r="R586" s="254"/>
      <c r="S586" s="98"/>
    </row>
    <row r="587" spans="1:19" ht="19.5" customHeight="1">
      <c r="A587" s="204"/>
      <c r="B587" s="209"/>
      <c r="C587" s="198"/>
      <c r="D587" s="198"/>
      <c r="E587" s="484" t="s">
        <v>286</v>
      </c>
      <c r="F587" s="371"/>
      <c r="G587" s="371"/>
      <c r="H587" s="265"/>
      <c r="I587" s="265"/>
      <c r="J587" s="658"/>
      <c r="K587" s="183"/>
      <c r="L587" s="667"/>
      <c r="M587" s="201"/>
      <c r="N587" s="201"/>
      <c r="O587" s="254"/>
      <c r="P587" s="254"/>
      <c r="Q587" s="254"/>
      <c r="R587" s="254"/>
      <c r="S587" s="98"/>
    </row>
    <row r="588" spans="1:19" ht="22.5" customHeight="1">
      <c r="A588" s="204">
        <v>2861</v>
      </c>
      <c r="B588" s="209" t="s">
        <v>432</v>
      </c>
      <c r="C588" s="198">
        <v>6</v>
      </c>
      <c r="D588" s="198">
        <v>1</v>
      </c>
      <c r="E588" s="468" t="s">
        <v>863</v>
      </c>
      <c r="F588" s="277" t="s">
        <v>112</v>
      </c>
      <c r="G588" s="277"/>
      <c r="H588" s="271">
        <f>H590+H591+H592+H594+H595</f>
        <v>50000</v>
      </c>
      <c r="I588" s="271">
        <f>I590+I591+I592+I594+I595</f>
        <v>50000</v>
      </c>
      <c r="J588" s="659"/>
      <c r="K588" s="685"/>
      <c r="L588" s="670"/>
      <c r="M588" s="260"/>
      <c r="N588" s="260"/>
      <c r="O588" s="254"/>
      <c r="P588" s="254"/>
      <c r="Q588" s="254"/>
      <c r="R588" s="254"/>
      <c r="S588" s="98"/>
    </row>
    <row r="589" spans="1:19" ht="15.75" customHeight="1">
      <c r="A589" s="204"/>
      <c r="B589" s="209"/>
      <c r="C589" s="198"/>
      <c r="D589" s="198"/>
      <c r="E589" s="484" t="s">
        <v>362</v>
      </c>
      <c r="F589" s="269"/>
      <c r="G589" s="269"/>
      <c r="H589" s="265"/>
      <c r="I589" s="265"/>
      <c r="J589" s="658"/>
      <c r="K589" s="685"/>
      <c r="L589" s="670"/>
      <c r="M589" s="260"/>
      <c r="N589" s="260"/>
      <c r="O589" s="254"/>
      <c r="P589" s="254"/>
      <c r="Q589" s="254"/>
      <c r="R589" s="254"/>
      <c r="S589" s="98"/>
    </row>
    <row r="590" spans="1:19" ht="19.5" customHeight="1">
      <c r="A590" s="204"/>
      <c r="B590" s="209"/>
      <c r="C590" s="198"/>
      <c r="D590" s="198"/>
      <c r="E590" s="484" t="s">
        <v>1013</v>
      </c>
      <c r="F590" s="269"/>
      <c r="G590" s="269">
        <v>4239</v>
      </c>
      <c r="H590" s="279">
        <v>0</v>
      </c>
      <c r="I590" s="279">
        <f>H590</f>
        <v>0</v>
      </c>
      <c r="J590" s="658"/>
      <c r="K590" s="685"/>
      <c r="L590" s="670"/>
      <c r="M590" s="260"/>
      <c r="N590" s="260"/>
      <c r="O590" s="254"/>
      <c r="P590" s="254"/>
      <c r="Q590" s="254"/>
      <c r="R590" s="254"/>
      <c r="S590" s="98"/>
    </row>
    <row r="591" spans="1:19" ht="22.5" customHeight="1">
      <c r="A591" s="204"/>
      <c r="B591" s="209"/>
      <c r="C591" s="198"/>
      <c r="D591" s="198"/>
      <c r="E591" s="484" t="s">
        <v>1012</v>
      </c>
      <c r="F591" s="269"/>
      <c r="G591" s="269">
        <v>4861</v>
      </c>
      <c r="H591" s="271">
        <v>50000</v>
      </c>
      <c r="I591" s="271">
        <f>H591</f>
        <v>50000</v>
      </c>
      <c r="J591" s="659"/>
      <c r="K591" s="183"/>
      <c r="L591" s="202"/>
      <c r="M591" s="253"/>
      <c r="N591" s="253"/>
      <c r="O591" s="254"/>
      <c r="P591" s="254"/>
      <c r="Q591" s="254"/>
      <c r="R591" s="254"/>
      <c r="S591" s="98"/>
    </row>
    <row r="592" spans="1:19" ht="31.5">
      <c r="A592" s="204"/>
      <c r="B592" s="209"/>
      <c r="C592" s="198"/>
      <c r="D592" s="198"/>
      <c r="E592" s="484" t="s">
        <v>1038</v>
      </c>
      <c r="F592" s="269"/>
      <c r="G592" s="269">
        <v>4727</v>
      </c>
      <c r="H592" s="279">
        <v>0</v>
      </c>
      <c r="I592" s="279">
        <v>0</v>
      </c>
      <c r="J592" s="659"/>
      <c r="K592" s="183"/>
      <c r="L592" s="202"/>
      <c r="M592" s="253"/>
      <c r="N592" s="253"/>
      <c r="O592" s="254"/>
      <c r="P592" s="254"/>
      <c r="Q592" s="254"/>
      <c r="R592" s="254"/>
      <c r="S592" s="98"/>
    </row>
    <row r="593" spans="1:19" ht="18" hidden="1">
      <c r="A593" s="204"/>
      <c r="B593" s="209"/>
      <c r="C593" s="198"/>
      <c r="D593" s="198"/>
      <c r="E593" s="572"/>
      <c r="F593" s="269"/>
      <c r="G593" s="269"/>
      <c r="H593" s="271"/>
      <c r="I593" s="271">
        <v>1500</v>
      </c>
      <c r="J593" s="659"/>
      <c r="K593" s="183"/>
      <c r="L593" s="202"/>
      <c r="M593" s="253"/>
      <c r="N593" s="253"/>
      <c r="O593" s="254"/>
      <c r="P593" s="254"/>
      <c r="Q593" s="254"/>
      <c r="R593" s="254"/>
      <c r="S593" s="98"/>
    </row>
    <row r="594" spans="1:19" ht="22.5" customHeight="1">
      <c r="A594" s="204"/>
      <c r="B594" s="209"/>
      <c r="C594" s="198"/>
      <c r="D594" s="198"/>
      <c r="E594" s="484" t="s">
        <v>1035</v>
      </c>
      <c r="F594" s="269"/>
      <c r="G594" s="269">
        <v>4729</v>
      </c>
      <c r="H594" s="279">
        <v>0</v>
      </c>
      <c r="I594" s="279">
        <v>0</v>
      </c>
      <c r="J594" s="658"/>
      <c r="K594" s="681"/>
      <c r="L594" s="285"/>
      <c r="M594" s="251"/>
      <c r="N594" s="251"/>
      <c r="O594" s="254"/>
      <c r="P594" s="254"/>
      <c r="Q594" s="254"/>
      <c r="R594" s="254"/>
      <c r="S594" s="98"/>
    </row>
    <row r="595" spans="1:18" s="107" customFormat="1" ht="30.75" customHeight="1">
      <c r="A595" s="204">
        <v>2900</v>
      </c>
      <c r="B595" s="209"/>
      <c r="C595" s="198"/>
      <c r="D595" s="198"/>
      <c r="E595" s="484" t="s">
        <v>1036</v>
      </c>
      <c r="F595" s="269"/>
      <c r="G595" s="269">
        <v>4819</v>
      </c>
      <c r="H595" s="279">
        <v>0</v>
      </c>
      <c r="I595" s="279">
        <v>0</v>
      </c>
      <c r="J595" s="658"/>
      <c r="K595" s="183"/>
      <c r="L595" s="202"/>
      <c r="M595" s="253"/>
      <c r="N595" s="253"/>
      <c r="O595" s="255"/>
      <c r="P595" s="255"/>
      <c r="Q595" s="255"/>
      <c r="R595" s="255"/>
    </row>
    <row r="596" spans="1:19" ht="43.5" customHeight="1">
      <c r="A596" s="204"/>
      <c r="B596" s="209" t="s">
        <v>439</v>
      </c>
      <c r="C596" s="198">
        <v>0</v>
      </c>
      <c r="D596" s="198">
        <v>0</v>
      </c>
      <c r="E596" s="477" t="s">
        <v>917</v>
      </c>
      <c r="F596" s="276" t="s">
        <v>113</v>
      </c>
      <c r="G596" s="276"/>
      <c r="H596" s="271">
        <f>H600+H609+H622+H632+H640+H651+H657+H663</f>
        <v>432931.6</v>
      </c>
      <c r="I596" s="271">
        <f>H596</f>
        <v>432931.6</v>
      </c>
      <c r="J596" s="658"/>
      <c r="K596" s="183"/>
      <c r="L596" s="202"/>
      <c r="M596" s="253"/>
      <c r="N596" s="253"/>
      <c r="O596" s="254"/>
      <c r="P596" s="254"/>
      <c r="Q596" s="254"/>
      <c r="R596" s="254"/>
      <c r="S596" s="98"/>
    </row>
    <row r="597" spans="1:19" ht="27.75" customHeight="1">
      <c r="A597" s="204">
        <v>2910</v>
      </c>
      <c r="B597" s="209"/>
      <c r="C597" s="198"/>
      <c r="D597" s="198"/>
      <c r="E597" s="484" t="s">
        <v>285</v>
      </c>
      <c r="F597" s="269"/>
      <c r="G597" s="269"/>
      <c r="H597" s="265"/>
      <c r="I597" s="265"/>
      <c r="J597" s="658"/>
      <c r="K597" s="183"/>
      <c r="L597" s="202"/>
      <c r="M597" s="253"/>
      <c r="N597" s="253"/>
      <c r="O597" s="254"/>
      <c r="P597" s="254"/>
      <c r="Q597" s="254"/>
      <c r="R597" s="254"/>
      <c r="S597" s="98"/>
    </row>
    <row r="598" spans="1:19" ht="16.5" customHeight="1">
      <c r="A598" s="204"/>
      <c r="B598" s="209" t="s">
        <v>439</v>
      </c>
      <c r="C598" s="198">
        <v>1</v>
      </c>
      <c r="D598" s="198">
        <v>0</v>
      </c>
      <c r="E598" s="484" t="s">
        <v>471</v>
      </c>
      <c r="F598" s="371" t="s">
        <v>114</v>
      </c>
      <c r="G598" s="371"/>
      <c r="H598" s="563"/>
      <c r="I598" s="563"/>
      <c r="J598" s="659"/>
      <c r="K598" s="183"/>
      <c r="L598" s="202"/>
      <c r="M598" s="253"/>
      <c r="N598" s="253"/>
      <c r="O598" s="254"/>
      <c r="P598" s="254"/>
      <c r="Q598" s="254"/>
      <c r="R598" s="254"/>
      <c r="S598" s="98"/>
    </row>
    <row r="599" spans="1:19" ht="18" hidden="1">
      <c r="A599" s="204">
        <v>2911</v>
      </c>
      <c r="B599" s="209"/>
      <c r="C599" s="198"/>
      <c r="D599" s="198"/>
      <c r="E599" s="484" t="s">
        <v>286</v>
      </c>
      <c r="F599" s="371"/>
      <c r="G599" s="371"/>
      <c r="H599" s="265"/>
      <c r="I599" s="265"/>
      <c r="J599" s="658"/>
      <c r="K599" s="183"/>
      <c r="L599" s="202"/>
      <c r="M599" s="253"/>
      <c r="N599" s="253"/>
      <c r="O599" s="254"/>
      <c r="P599" s="254"/>
      <c r="Q599" s="254"/>
      <c r="R599" s="254"/>
      <c r="S599" s="98"/>
    </row>
    <row r="600" spans="1:19" ht="21.75" customHeight="1">
      <c r="A600" s="204"/>
      <c r="B600" s="209" t="s">
        <v>439</v>
      </c>
      <c r="C600" s="198">
        <v>1</v>
      </c>
      <c r="D600" s="198">
        <v>1</v>
      </c>
      <c r="E600" s="484" t="s">
        <v>115</v>
      </c>
      <c r="F600" s="277" t="s">
        <v>116</v>
      </c>
      <c r="G600" s="277"/>
      <c r="H600" s="271">
        <f>H602</f>
        <v>428131.6</v>
      </c>
      <c r="I600" s="271">
        <f>I602</f>
        <v>428131.6</v>
      </c>
      <c r="J600" s="659"/>
      <c r="K600" s="681"/>
      <c r="L600" s="285"/>
      <c r="M600" s="251"/>
      <c r="N600" s="251"/>
      <c r="O600" s="254"/>
      <c r="P600" s="254"/>
      <c r="Q600" s="254"/>
      <c r="R600" s="254"/>
      <c r="S600" s="98"/>
    </row>
    <row r="601" spans="1:19" ht="38.25" customHeight="1">
      <c r="A601" s="204"/>
      <c r="B601" s="209"/>
      <c r="C601" s="198"/>
      <c r="D601" s="198"/>
      <c r="E601" s="484" t="s">
        <v>362</v>
      </c>
      <c r="F601" s="269"/>
      <c r="G601" s="269"/>
      <c r="H601" s="265"/>
      <c r="I601" s="265"/>
      <c r="J601" s="658"/>
      <c r="K601" s="183"/>
      <c r="L601" s="202"/>
      <c r="M601" s="253"/>
      <c r="N601" s="253"/>
      <c r="O601" s="254"/>
      <c r="P601" s="254"/>
      <c r="Q601" s="254"/>
      <c r="R601" s="254"/>
      <c r="S601" s="98"/>
    </row>
    <row r="602" spans="1:19" ht="18">
      <c r="A602" s="204"/>
      <c r="B602" s="209"/>
      <c r="C602" s="198"/>
      <c r="D602" s="198"/>
      <c r="E602" s="484" t="s">
        <v>1008</v>
      </c>
      <c r="F602" s="269"/>
      <c r="G602" s="269">
        <v>4511</v>
      </c>
      <c r="H602" s="271">
        <v>428131.6</v>
      </c>
      <c r="I602" s="271">
        <f>H602</f>
        <v>428131.6</v>
      </c>
      <c r="J602" s="659"/>
      <c r="K602" s="681"/>
      <c r="L602" s="285"/>
      <c r="M602" s="251"/>
      <c r="N602" s="251"/>
      <c r="O602" s="254"/>
      <c r="P602" s="254"/>
      <c r="Q602" s="254"/>
      <c r="R602" s="254"/>
      <c r="S602" s="98"/>
    </row>
    <row r="603" spans="1:19" ht="0.75" customHeight="1">
      <c r="A603" s="204"/>
      <c r="B603" s="209"/>
      <c r="C603" s="198"/>
      <c r="D603" s="198"/>
      <c r="E603" s="484" t="s">
        <v>363</v>
      </c>
      <c r="F603" s="269"/>
      <c r="G603" s="269"/>
      <c r="H603" s="265"/>
      <c r="I603" s="265"/>
      <c r="J603" s="658"/>
      <c r="K603" s="183"/>
      <c r="L603" s="202"/>
      <c r="M603" s="253"/>
      <c r="N603" s="253"/>
      <c r="O603" s="254"/>
      <c r="P603" s="254"/>
      <c r="Q603" s="254"/>
      <c r="R603" s="254"/>
      <c r="S603" s="98"/>
    </row>
    <row r="604" spans="1:19" ht="18" hidden="1">
      <c r="A604" s="204">
        <v>2912</v>
      </c>
      <c r="B604" s="209"/>
      <c r="C604" s="198"/>
      <c r="D604" s="198"/>
      <c r="E604" s="484" t="s">
        <v>363</v>
      </c>
      <c r="F604" s="269"/>
      <c r="G604" s="269"/>
      <c r="H604" s="265"/>
      <c r="I604" s="265"/>
      <c r="J604" s="658"/>
      <c r="K604" s="183"/>
      <c r="L604" s="202"/>
      <c r="M604" s="253"/>
      <c r="N604" s="253"/>
      <c r="O604" s="254"/>
      <c r="P604" s="254"/>
      <c r="Q604" s="254"/>
      <c r="R604" s="254"/>
      <c r="S604" s="98"/>
    </row>
    <row r="605" spans="1:19" ht="21" customHeight="1">
      <c r="A605" s="204"/>
      <c r="B605" s="209" t="s">
        <v>439</v>
      </c>
      <c r="C605" s="198">
        <v>1</v>
      </c>
      <c r="D605" s="198">
        <v>2</v>
      </c>
      <c r="E605" s="484" t="s">
        <v>440</v>
      </c>
      <c r="F605" s="277" t="s">
        <v>117</v>
      </c>
      <c r="G605" s="277"/>
      <c r="H605" s="265"/>
      <c r="I605" s="265"/>
      <c r="J605" s="658"/>
      <c r="K605" s="183"/>
      <c r="L605" s="202"/>
      <c r="M605" s="253"/>
      <c r="N605" s="253"/>
      <c r="O605" s="254"/>
      <c r="P605" s="254"/>
      <c r="Q605" s="254"/>
      <c r="R605" s="254"/>
      <c r="S605" s="98"/>
    </row>
    <row r="606" spans="1:18" s="107" customFormat="1" ht="17.25" customHeight="1">
      <c r="A606" s="204"/>
      <c r="B606" s="209"/>
      <c r="C606" s="198"/>
      <c r="D606" s="198"/>
      <c r="E606" s="484" t="s">
        <v>362</v>
      </c>
      <c r="F606" s="269"/>
      <c r="G606" s="269"/>
      <c r="H606" s="265"/>
      <c r="I606" s="265"/>
      <c r="J606" s="658"/>
      <c r="K606" s="183"/>
      <c r="L606" s="202"/>
      <c r="M606" s="253"/>
      <c r="N606" s="253"/>
      <c r="O606" s="255"/>
      <c r="P606" s="255"/>
      <c r="Q606" s="255"/>
      <c r="R606" s="255"/>
    </row>
    <row r="607" spans="1:19" ht="18" customHeight="1">
      <c r="A607" s="204"/>
      <c r="B607" s="209"/>
      <c r="C607" s="198"/>
      <c r="D607" s="198"/>
      <c r="E607" s="484" t="s">
        <v>363</v>
      </c>
      <c r="F607" s="269"/>
      <c r="G607" s="269"/>
      <c r="H607" s="265"/>
      <c r="I607" s="265"/>
      <c r="J607" s="658"/>
      <c r="K607" s="183"/>
      <c r="L607" s="202"/>
      <c r="M607" s="253"/>
      <c r="N607" s="253"/>
      <c r="O607" s="254"/>
      <c r="P607" s="254"/>
      <c r="Q607" s="254"/>
      <c r="R607" s="254"/>
      <c r="S607" s="98"/>
    </row>
    <row r="608" spans="1:19" ht="21" customHeight="1">
      <c r="A608" s="204">
        <v>2920</v>
      </c>
      <c r="B608" s="209"/>
      <c r="C608" s="198"/>
      <c r="D608" s="198"/>
      <c r="E608" s="484" t="s">
        <v>363</v>
      </c>
      <c r="F608" s="269"/>
      <c r="G608" s="269"/>
      <c r="H608" s="265"/>
      <c r="I608" s="265"/>
      <c r="J608" s="658"/>
      <c r="K608" s="183"/>
      <c r="L608" s="202"/>
      <c r="M608" s="253"/>
      <c r="N608" s="253"/>
      <c r="O608" s="254"/>
      <c r="P608" s="254"/>
      <c r="Q608" s="254"/>
      <c r="R608" s="254"/>
      <c r="S608" s="98"/>
    </row>
    <row r="609" spans="1:19" ht="16.5" customHeight="1">
      <c r="A609" s="204"/>
      <c r="B609" s="209" t="s">
        <v>439</v>
      </c>
      <c r="C609" s="198">
        <v>2</v>
      </c>
      <c r="D609" s="198">
        <v>0</v>
      </c>
      <c r="E609" s="484" t="s">
        <v>441</v>
      </c>
      <c r="F609" s="371" t="s">
        <v>118</v>
      </c>
      <c r="G609" s="371"/>
      <c r="H609" s="563"/>
      <c r="I609" s="563"/>
      <c r="J609" s="659"/>
      <c r="K609" s="183"/>
      <c r="L609" s="202"/>
      <c r="M609" s="253"/>
      <c r="N609" s="253"/>
      <c r="O609" s="254"/>
      <c r="P609" s="254"/>
      <c r="Q609" s="254"/>
      <c r="R609" s="254"/>
      <c r="S609" s="98"/>
    </row>
    <row r="610" spans="1:19" ht="18" hidden="1">
      <c r="A610" s="204">
        <v>2921</v>
      </c>
      <c r="B610" s="209"/>
      <c r="C610" s="198"/>
      <c r="D610" s="198"/>
      <c r="E610" s="484" t="s">
        <v>286</v>
      </c>
      <c r="F610" s="371"/>
      <c r="G610" s="371"/>
      <c r="H610" s="265"/>
      <c r="I610" s="265"/>
      <c r="J610" s="658"/>
      <c r="K610" s="183"/>
      <c r="L610" s="202"/>
      <c r="M610" s="253"/>
      <c r="N610" s="253"/>
      <c r="O610" s="254"/>
      <c r="P610" s="254"/>
      <c r="Q610" s="254"/>
      <c r="R610" s="254"/>
      <c r="S610" s="98"/>
    </row>
    <row r="611" spans="1:19" ht="19.5" customHeight="1">
      <c r="A611" s="204"/>
      <c r="B611" s="209" t="s">
        <v>439</v>
      </c>
      <c r="C611" s="198">
        <v>2</v>
      </c>
      <c r="D611" s="198">
        <v>1</v>
      </c>
      <c r="E611" s="484" t="s">
        <v>442</v>
      </c>
      <c r="F611" s="277" t="s">
        <v>119</v>
      </c>
      <c r="G611" s="277"/>
      <c r="H611" s="265"/>
      <c r="I611" s="265"/>
      <c r="J611" s="658"/>
      <c r="K611" s="183"/>
      <c r="L611" s="202"/>
      <c r="M611" s="253"/>
      <c r="N611" s="253"/>
      <c r="O611" s="254"/>
      <c r="P611" s="254"/>
      <c r="Q611" s="254"/>
      <c r="R611" s="254"/>
      <c r="S611" s="98"/>
    </row>
    <row r="612" spans="1:19" ht="43.5" customHeight="1">
      <c r="A612" s="204"/>
      <c r="B612" s="209"/>
      <c r="C612" s="198"/>
      <c r="D612" s="198"/>
      <c r="E612" s="484" t="s">
        <v>362</v>
      </c>
      <c r="F612" s="269"/>
      <c r="G612" s="269"/>
      <c r="H612" s="265"/>
      <c r="I612" s="265"/>
      <c r="J612" s="658"/>
      <c r="K612" s="183"/>
      <c r="L612" s="202"/>
      <c r="M612" s="253"/>
      <c r="N612" s="253"/>
      <c r="O612" s="254"/>
      <c r="P612" s="254"/>
      <c r="Q612" s="254"/>
      <c r="R612" s="254"/>
      <c r="S612" s="98"/>
    </row>
    <row r="613" spans="1:19" ht="18">
      <c r="A613" s="204"/>
      <c r="B613" s="209"/>
      <c r="C613" s="198"/>
      <c r="D613" s="198"/>
      <c r="E613" s="484" t="s">
        <v>1035</v>
      </c>
      <c r="F613" s="269"/>
      <c r="G613" s="269">
        <v>4729</v>
      </c>
      <c r="H613" s="279">
        <v>0</v>
      </c>
      <c r="I613" s="279">
        <v>0</v>
      </c>
      <c r="J613" s="663"/>
      <c r="K613" s="183"/>
      <c r="L613" s="202"/>
      <c r="M613" s="253"/>
      <c r="N613" s="253"/>
      <c r="O613" s="254"/>
      <c r="P613" s="254"/>
      <c r="Q613" s="254"/>
      <c r="R613" s="254"/>
      <c r="S613" s="98"/>
    </row>
    <row r="614" spans="1:19" ht="18" customHeight="1">
      <c r="A614" s="204">
        <v>2922</v>
      </c>
      <c r="B614" s="209"/>
      <c r="C614" s="198"/>
      <c r="D614" s="198"/>
      <c r="E614" s="484" t="s">
        <v>363</v>
      </c>
      <c r="F614" s="269"/>
      <c r="G614" s="269"/>
      <c r="H614" s="271"/>
      <c r="I614" s="271"/>
      <c r="J614" s="663"/>
      <c r="K614" s="183"/>
      <c r="L614" s="202"/>
      <c r="M614" s="253"/>
      <c r="N614" s="253"/>
      <c r="O614" s="254"/>
      <c r="P614" s="254"/>
      <c r="Q614" s="254"/>
      <c r="R614" s="254"/>
      <c r="S614" s="98"/>
    </row>
    <row r="615" spans="1:19" ht="20.25" customHeight="1">
      <c r="A615" s="204"/>
      <c r="B615" s="209" t="s">
        <v>439</v>
      </c>
      <c r="C615" s="198">
        <v>2</v>
      </c>
      <c r="D615" s="198">
        <v>2</v>
      </c>
      <c r="E615" s="484" t="s">
        <v>443</v>
      </c>
      <c r="F615" s="277" t="s">
        <v>120</v>
      </c>
      <c r="G615" s="277"/>
      <c r="H615" s="271"/>
      <c r="I615" s="271"/>
      <c r="J615" s="663"/>
      <c r="K615" s="183"/>
      <c r="L615" s="202"/>
      <c r="M615" s="253"/>
      <c r="N615" s="253"/>
      <c r="O615" s="254"/>
      <c r="P615" s="254"/>
      <c r="Q615" s="254"/>
      <c r="R615" s="254"/>
      <c r="S615" s="98"/>
    </row>
    <row r="616" spans="1:18" s="107" customFormat="1" ht="19.5" customHeight="1">
      <c r="A616" s="204"/>
      <c r="B616" s="209"/>
      <c r="C616" s="198"/>
      <c r="D616" s="198"/>
      <c r="E616" s="484" t="s">
        <v>362</v>
      </c>
      <c r="F616" s="269"/>
      <c r="G616" s="269"/>
      <c r="H616" s="271"/>
      <c r="I616" s="271"/>
      <c r="J616" s="663"/>
      <c r="K616" s="183"/>
      <c r="L616" s="202"/>
      <c r="M616" s="253"/>
      <c r="N616" s="253"/>
      <c r="O616" s="255"/>
      <c r="P616" s="255"/>
      <c r="Q616" s="255"/>
      <c r="R616" s="255"/>
    </row>
    <row r="617" spans="1:19" ht="21.75" customHeight="1">
      <c r="A617" s="204"/>
      <c r="B617" s="209"/>
      <c r="C617" s="198"/>
      <c r="D617" s="198"/>
      <c r="E617" s="572"/>
      <c r="F617" s="269"/>
      <c r="G617" s="269"/>
      <c r="H617" s="271"/>
      <c r="I617" s="271"/>
      <c r="J617" s="663"/>
      <c r="K617" s="183"/>
      <c r="L617" s="202"/>
      <c r="M617" s="253"/>
      <c r="N617" s="253"/>
      <c r="O617" s="254"/>
      <c r="P617" s="254"/>
      <c r="Q617" s="254"/>
      <c r="R617" s="254"/>
      <c r="S617" s="98"/>
    </row>
    <row r="618" spans="1:19" ht="18" customHeight="1">
      <c r="A618" s="204"/>
      <c r="B618" s="209"/>
      <c r="C618" s="198"/>
      <c r="D618" s="198"/>
      <c r="E618" s="484" t="s">
        <v>363</v>
      </c>
      <c r="F618" s="269"/>
      <c r="G618" s="269"/>
      <c r="H618" s="271"/>
      <c r="I618" s="271"/>
      <c r="J618" s="663"/>
      <c r="K618" s="183"/>
      <c r="L618" s="202"/>
      <c r="M618" s="253"/>
      <c r="N618" s="253"/>
      <c r="O618" s="254"/>
      <c r="P618" s="254"/>
      <c r="Q618" s="254"/>
      <c r="R618" s="254"/>
      <c r="S618" s="98"/>
    </row>
    <row r="619" spans="1:19" ht="16.5" customHeight="1">
      <c r="A619" s="204">
        <v>2930</v>
      </c>
      <c r="B619" s="209"/>
      <c r="C619" s="198"/>
      <c r="D619" s="198"/>
      <c r="E619" s="484" t="s">
        <v>363</v>
      </c>
      <c r="F619" s="269"/>
      <c r="G619" s="269"/>
      <c r="H619" s="271"/>
      <c r="I619" s="271"/>
      <c r="J619" s="663"/>
      <c r="K619" s="183"/>
      <c r="L619" s="202"/>
      <c r="M619" s="253"/>
      <c r="N619" s="253"/>
      <c r="O619" s="254"/>
      <c r="P619" s="254"/>
      <c r="Q619" s="254"/>
      <c r="R619" s="254"/>
      <c r="S619" s="98"/>
    </row>
    <row r="620" spans="1:19" ht="409.5" hidden="1">
      <c r="A620" s="204"/>
      <c r="B620" s="209" t="s">
        <v>439</v>
      </c>
      <c r="C620" s="198">
        <v>3</v>
      </c>
      <c r="D620" s="198">
        <v>0</v>
      </c>
      <c r="E620" s="484" t="s">
        <v>444</v>
      </c>
      <c r="F620" s="371" t="s">
        <v>121</v>
      </c>
      <c r="G620" s="371"/>
      <c r="H620" s="271"/>
      <c r="I620" s="271"/>
      <c r="J620" s="663"/>
      <c r="K620" s="183"/>
      <c r="L620" s="202"/>
      <c r="M620" s="253"/>
      <c r="N620" s="253"/>
      <c r="O620" s="254"/>
      <c r="P620" s="254"/>
      <c r="Q620" s="254"/>
      <c r="R620" s="254"/>
      <c r="S620" s="98"/>
    </row>
    <row r="621" spans="1:19" ht="20.25" customHeight="1">
      <c r="A621" s="204">
        <v>2931</v>
      </c>
      <c r="B621" s="209"/>
      <c r="C621" s="198"/>
      <c r="D621" s="198"/>
      <c r="E621" s="484" t="s">
        <v>286</v>
      </c>
      <c r="F621" s="371"/>
      <c r="G621" s="371"/>
      <c r="H621" s="271"/>
      <c r="I621" s="271"/>
      <c r="J621" s="663"/>
      <c r="K621" s="183"/>
      <c r="L621" s="202"/>
      <c r="M621" s="253"/>
      <c r="N621" s="253"/>
      <c r="O621" s="254"/>
      <c r="P621" s="254"/>
      <c r="Q621" s="254"/>
      <c r="R621" s="254"/>
      <c r="S621" s="98"/>
    </row>
    <row r="622" spans="1:19" ht="30" customHeight="1">
      <c r="A622" s="204"/>
      <c r="B622" s="209" t="s">
        <v>439</v>
      </c>
      <c r="C622" s="198">
        <v>3</v>
      </c>
      <c r="D622" s="198">
        <v>1</v>
      </c>
      <c r="E622" s="484" t="s">
        <v>445</v>
      </c>
      <c r="F622" s="277" t="s">
        <v>122</v>
      </c>
      <c r="G622" s="277"/>
      <c r="H622" s="271"/>
      <c r="I622" s="271"/>
      <c r="J622" s="663"/>
      <c r="K622" s="183"/>
      <c r="L622" s="202"/>
      <c r="M622" s="253"/>
      <c r="N622" s="253"/>
      <c r="O622" s="254"/>
      <c r="P622" s="254"/>
      <c r="Q622" s="254"/>
      <c r="R622" s="254"/>
      <c r="S622" s="98"/>
    </row>
    <row r="623" spans="1:19" ht="47.25">
      <c r="A623" s="204"/>
      <c r="B623" s="209"/>
      <c r="C623" s="198"/>
      <c r="D623" s="198"/>
      <c r="E623" s="484" t="s">
        <v>362</v>
      </c>
      <c r="F623" s="269"/>
      <c r="G623" s="269"/>
      <c r="H623" s="271"/>
      <c r="I623" s="271"/>
      <c r="J623" s="663"/>
      <c r="K623" s="183"/>
      <c r="L623" s="202"/>
      <c r="M623" s="253"/>
      <c r="N623" s="253"/>
      <c r="O623" s="254"/>
      <c r="P623" s="254"/>
      <c r="Q623" s="254"/>
      <c r="R623" s="254"/>
      <c r="S623" s="98"/>
    </row>
    <row r="624" spans="1:19" ht="18" hidden="1">
      <c r="A624" s="204"/>
      <c r="B624" s="209"/>
      <c r="C624" s="198"/>
      <c r="D624" s="198"/>
      <c r="E624" s="484" t="s">
        <v>363</v>
      </c>
      <c r="F624" s="269"/>
      <c r="G624" s="269"/>
      <c r="H624" s="271"/>
      <c r="I624" s="271"/>
      <c r="J624" s="663"/>
      <c r="K624" s="183"/>
      <c r="L624" s="202"/>
      <c r="M624" s="253"/>
      <c r="N624" s="253"/>
      <c r="O624" s="254"/>
      <c r="P624" s="254"/>
      <c r="Q624" s="254"/>
      <c r="R624" s="254"/>
      <c r="S624" s="98"/>
    </row>
    <row r="625" spans="1:19" ht="17.25" customHeight="1">
      <c r="A625" s="204">
        <v>2932</v>
      </c>
      <c r="B625" s="209"/>
      <c r="C625" s="198"/>
      <c r="D625" s="198"/>
      <c r="E625" s="484" t="s">
        <v>363</v>
      </c>
      <c r="F625" s="269"/>
      <c r="G625" s="269"/>
      <c r="H625" s="271"/>
      <c r="I625" s="271"/>
      <c r="J625" s="663"/>
      <c r="K625" s="183"/>
      <c r="L625" s="667"/>
      <c r="M625" s="253"/>
      <c r="N625" s="253"/>
      <c r="O625" s="254"/>
      <c r="P625" s="254"/>
      <c r="Q625" s="254"/>
      <c r="R625" s="254"/>
      <c r="S625" s="98"/>
    </row>
    <row r="626" spans="1:18" s="107" customFormat="1" ht="18" customHeight="1">
      <c r="A626" s="204"/>
      <c r="B626" s="209" t="s">
        <v>439</v>
      </c>
      <c r="C626" s="198">
        <v>3</v>
      </c>
      <c r="D626" s="198">
        <v>2</v>
      </c>
      <c r="E626" s="484" t="s">
        <v>446</v>
      </c>
      <c r="F626" s="277"/>
      <c r="G626" s="277"/>
      <c r="H626" s="271"/>
      <c r="I626" s="271"/>
      <c r="J626" s="663"/>
      <c r="K626" s="183"/>
      <c r="L626" s="202"/>
      <c r="M626" s="253"/>
      <c r="N626" s="253"/>
      <c r="O626" s="255"/>
      <c r="P626" s="255"/>
      <c r="Q626" s="255"/>
      <c r="R626" s="255"/>
    </row>
    <row r="627" spans="1:19" ht="27" customHeight="1">
      <c r="A627" s="204"/>
      <c r="B627" s="209"/>
      <c r="C627" s="198"/>
      <c r="D627" s="198"/>
      <c r="E627" s="484" t="s">
        <v>362</v>
      </c>
      <c r="F627" s="269"/>
      <c r="G627" s="269"/>
      <c r="H627" s="271"/>
      <c r="I627" s="271"/>
      <c r="J627" s="663"/>
      <c r="K627" s="183"/>
      <c r="L627" s="202"/>
      <c r="M627" s="253"/>
      <c r="N627" s="253"/>
      <c r="O627" s="254"/>
      <c r="P627" s="254"/>
      <c r="Q627" s="254"/>
      <c r="R627" s="254"/>
      <c r="S627" s="98"/>
    </row>
    <row r="628" spans="1:19" ht="20.25" customHeight="1">
      <c r="A628" s="204"/>
      <c r="B628" s="209"/>
      <c r="C628" s="198"/>
      <c r="D628" s="198"/>
      <c r="E628" s="484" t="s">
        <v>363</v>
      </c>
      <c r="F628" s="269"/>
      <c r="G628" s="269"/>
      <c r="H628" s="271"/>
      <c r="I628" s="271"/>
      <c r="J628" s="663"/>
      <c r="K628" s="183"/>
      <c r="L628" s="202"/>
      <c r="M628" s="253"/>
      <c r="N628" s="253"/>
      <c r="O628" s="254"/>
      <c r="P628" s="254"/>
      <c r="Q628" s="254"/>
      <c r="R628" s="254"/>
      <c r="S628" s="98"/>
    </row>
    <row r="629" spans="1:19" ht="18">
      <c r="A629" s="204">
        <v>2940</v>
      </c>
      <c r="B629" s="209"/>
      <c r="C629" s="198"/>
      <c r="D629" s="198"/>
      <c r="E629" s="484" t="s">
        <v>363</v>
      </c>
      <c r="F629" s="269"/>
      <c r="G629" s="269"/>
      <c r="H629" s="271"/>
      <c r="I629" s="271"/>
      <c r="J629" s="663"/>
      <c r="K629" s="681"/>
      <c r="L629" s="285"/>
      <c r="M629" s="251"/>
      <c r="N629" s="251"/>
      <c r="O629" s="254"/>
      <c r="P629" s="254"/>
      <c r="Q629" s="254"/>
      <c r="R629" s="254"/>
      <c r="S629" s="98"/>
    </row>
    <row r="630" spans="1:19" ht="252" hidden="1">
      <c r="A630" s="204"/>
      <c r="B630" s="209" t="s">
        <v>439</v>
      </c>
      <c r="C630" s="198">
        <v>4</v>
      </c>
      <c r="D630" s="198">
        <v>0</v>
      </c>
      <c r="E630" s="484" t="s">
        <v>123</v>
      </c>
      <c r="F630" s="371" t="s">
        <v>124</v>
      </c>
      <c r="G630" s="371"/>
      <c r="H630" s="271"/>
      <c r="I630" s="271"/>
      <c r="J630" s="663"/>
      <c r="K630" s="183"/>
      <c r="L630" s="202"/>
      <c r="M630" s="253"/>
      <c r="N630" s="253"/>
      <c r="O630" s="254"/>
      <c r="P630" s="254"/>
      <c r="Q630" s="254"/>
      <c r="R630" s="254"/>
      <c r="S630" s="98"/>
    </row>
    <row r="631" spans="1:19" ht="18" hidden="1">
      <c r="A631" s="204">
        <v>2941</v>
      </c>
      <c r="B631" s="209"/>
      <c r="C631" s="198"/>
      <c r="D631" s="198"/>
      <c r="E631" s="484" t="s">
        <v>286</v>
      </c>
      <c r="F631" s="371"/>
      <c r="G631" s="371"/>
      <c r="H631" s="271"/>
      <c r="I631" s="271"/>
      <c r="J631" s="663"/>
      <c r="K631" s="183"/>
      <c r="L631" s="202"/>
      <c r="M631" s="253"/>
      <c r="N631" s="253"/>
      <c r="O631" s="254"/>
      <c r="P631" s="254"/>
      <c r="Q631" s="254"/>
      <c r="R631" s="254"/>
      <c r="S631" s="98"/>
    </row>
    <row r="632" spans="1:19" ht="20.25" customHeight="1">
      <c r="A632" s="204"/>
      <c r="B632" s="209" t="s">
        <v>439</v>
      </c>
      <c r="C632" s="198">
        <v>4</v>
      </c>
      <c r="D632" s="198">
        <v>1</v>
      </c>
      <c r="E632" s="484" t="s">
        <v>447</v>
      </c>
      <c r="F632" s="277" t="s">
        <v>125</v>
      </c>
      <c r="G632" s="277"/>
      <c r="H632" s="271"/>
      <c r="I632" s="271"/>
      <c r="J632" s="663"/>
      <c r="K632" s="183"/>
      <c r="L632" s="202"/>
      <c r="M632" s="253"/>
      <c r="N632" s="253"/>
      <c r="O632" s="254"/>
      <c r="P632" s="254"/>
      <c r="Q632" s="254"/>
      <c r="R632" s="254"/>
      <c r="S632" s="98"/>
    </row>
    <row r="633" spans="1:19" ht="38.25" customHeight="1">
      <c r="A633" s="204"/>
      <c r="B633" s="209"/>
      <c r="C633" s="198"/>
      <c r="D633" s="198"/>
      <c r="E633" s="484" t="s">
        <v>362</v>
      </c>
      <c r="F633" s="269"/>
      <c r="G633" s="269"/>
      <c r="H633" s="271"/>
      <c r="I633" s="271"/>
      <c r="J633" s="663"/>
      <c r="K633" s="183"/>
      <c r="L633" s="202"/>
      <c r="M633" s="253"/>
      <c r="N633" s="253"/>
      <c r="O633" s="254"/>
      <c r="P633" s="254"/>
      <c r="Q633" s="254"/>
      <c r="R633" s="254"/>
      <c r="S633" s="98"/>
    </row>
    <row r="634" spans="1:19" ht="18">
      <c r="A634" s="204"/>
      <c r="B634" s="209"/>
      <c r="C634" s="198"/>
      <c r="D634" s="198"/>
      <c r="E634" s="484" t="s">
        <v>363</v>
      </c>
      <c r="F634" s="269"/>
      <c r="G634" s="269"/>
      <c r="H634" s="271"/>
      <c r="I634" s="271"/>
      <c r="J634" s="663"/>
      <c r="K634" s="183"/>
      <c r="L634" s="202"/>
      <c r="M634" s="253"/>
      <c r="N634" s="253"/>
      <c r="O634" s="254"/>
      <c r="P634" s="254"/>
      <c r="Q634" s="254"/>
      <c r="R634" s="254"/>
      <c r="S634" s="98"/>
    </row>
    <row r="635" spans="1:19" ht="18" hidden="1">
      <c r="A635" s="204">
        <v>2942</v>
      </c>
      <c r="B635" s="209"/>
      <c r="C635" s="198"/>
      <c r="D635" s="198"/>
      <c r="E635" s="484" t="s">
        <v>363</v>
      </c>
      <c r="F635" s="269"/>
      <c r="G635" s="269"/>
      <c r="H635" s="271"/>
      <c r="I635" s="271"/>
      <c r="J635" s="663"/>
      <c r="K635" s="183"/>
      <c r="L635" s="202"/>
      <c r="M635" s="253"/>
      <c r="N635" s="253"/>
      <c r="O635" s="254"/>
      <c r="P635" s="254"/>
      <c r="Q635" s="254"/>
      <c r="R635" s="254"/>
      <c r="S635" s="98"/>
    </row>
    <row r="636" spans="1:19" ht="22.5" customHeight="1">
      <c r="A636" s="204"/>
      <c r="B636" s="209" t="s">
        <v>439</v>
      </c>
      <c r="C636" s="198">
        <v>4</v>
      </c>
      <c r="D636" s="198">
        <v>2</v>
      </c>
      <c r="E636" s="484" t="s">
        <v>448</v>
      </c>
      <c r="F636" s="277" t="s">
        <v>126</v>
      </c>
      <c r="G636" s="277"/>
      <c r="H636" s="271"/>
      <c r="I636" s="271"/>
      <c r="J636" s="663"/>
      <c r="K636" s="183"/>
      <c r="L636" s="202"/>
      <c r="M636" s="202"/>
      <c r="N636" s="202"/>
      <c r="O636" s="254"/>
      <c r="P636" s="254"/>
      <c r="Q636" s="254"/>
      <c r="R636" s="254"/>
      <c r="S636" s="98"/>
    </row>
    <row r="637" spans="1:18" s="107" customFormat="1" ht="31.5" customHeight="1">
      <c r="A637" s="204"/>
      <c r="B637" s="209"/>
      <c r="C637" s="198"/>
      <c r="D637" s="198"/>
      <c r="E637" s="484" t="s">
        <v>362</v>
      </c>
      <c r="F637" s="269"/>
      <c r="G637" s="269"/>
      <c r="H637" s="271"/>
      <c r="I637" s="271"/>
      <c r="J637" s="663"/>
      <c r="K637" s="183"/>
      <c r="L637" s="202"/>
      <c r="M637" s="202"/>
      <c r="N637" s="202"/>
      <c r="O637" s="255"/>
      <c r="P637" s="255"/>
      <c r="Q637" s="255"/>
      <c r="R637" s="255"/>
    </row>
    <row r="638" spans="1:19" ht="17.25" customHeight="1">
      <c r="A638" s="204"/>
      <c r="B638" s="209"/>
      <c r="C638" s="198"/>
      <c r="D638" s="198"/>
      <c r="E638" s="484" t="s">
        <v>363</v>
      </c>
      <c r="F638" s="269"/>
      <c r="G638" s="269"/>
      <c r="H638" s="271"/>
      <c r="I638" s="271"/>
      <c r="J638" s="663"/>
      <c r="K638" s="183"/>
      <c r="L638" s="202"/>
      <c r="M638" s="202"/>
      <c r="N638" s="202"/>
      <c r="O638" s="254"/>
      <c r="P638" s="254"/>
      <c r="Q638" s="254"/>
      <c r="R638" s="254"/>
      <c r="S638" s="98"/>
    </row>
    <row r="639" spans="1:19" ht="19.5" customHeight="1">
      <c r="A639" s="204">
        <v>2950</v>
      </c>
      <c r="B639" s="209"/>
      <c r="C639" s="198"/>
      <c r="D639" s="198"/>
      <c r="E639" s="484" t="s">
        <v>363</v>
      </c>
      <c r="F639" s="269"/>
      <c r="G639" s="269"/>
      <c r="H639" s="271"/>
      <c r="I639" s="271"/>
      <c r="J639" s="663"/>
      <c r="K639" s="183"/>
      <c r="L639" s="202"/>
      <c r="M639" s="202"/>
      <c r="N639" s="202"/>
      <c r="O639" s="254"/>
      <c r="P639" s="254"/>
      <c r="Q639" s="254"/>
      <c r="R639" s="254"/>
      <c r="S639" s="98"/>
    </row>
    <row r="640" spans="1:19" ht="20.25" customHeight="1">
      <c r="A640" s="204"/>
      <c r="B640" s="209" t="s">
        <v>439</v>
      </c>
      <c r="C640" s="198">
        <v>5</v>
      </c>
      <c r="D640" s="198">
        <v>0</v>
      </c>
      <c r="E640" s="484" t="s">
        <v>127</v>
      </c>
      <c r="F640" s="371" t="s">
        <v>128</v>
      </c>
      <c r="G640" s="371"/>
      <c r="H640" s="271"/>
      <c r="I640" s="271"/>
      <c r="J640" s="663"/>
      <c r="K640" s="183"/>
      <c r="L640" s="202"/>
      <c r="M640" s="202"/>
      <c r="N640" s="202"/>
      <c r="O640" s="254"/>
      <c r="P640" s="254"/>
      <c r="Q640" s="254"/>
      <c r="R640" s="254"/>
      <c r="S640" s="98"/>
    </row>
    <row r="641" spans="1:19" ht="0.75" customHeight="1">
      <c r="A641" s="204">
        <v>2951</v>
      </c>
      <c r="B641" s="209"/>
      <c r="C641" s="198"/>
      <c r="D641" s="198"/>
      <c r="E641" s="484" t="s">
        <v>286</v>
      </c>
      <c r="F641" s="371"/>
      <c r="G641" s="371"/>
      <c r="H641" s="271"/>
      <c r="I641" s="271"/>
      <c r="J641" s="663"/>
      <c r="K641" s="183"/>
      <c r="L641" s="202"/>
      <c r="M641" s="253"/>
      <c r="N641" s="253"/>
      <c r="O641" s="254"/>
      <c r="P641" s="254"/>
      <c r="Q641" s="254"/>
      <c r="R641" s="254"/>
      <c r="S641" s="98"/>
    </row>
    <row r="642" spans="1:19" ht="37.5" customHeight="1">
      <c r="A642" s="204"/>
      <c r="B642" s="209" t="s">
        <v>439</v>
      </c>
      <c r="C642" s="198">
        <v>5</v>
      </c>
      <c r="D642" s="198">
        <v>1</v>
      </c>
      <c r="E642" s="484" t="s">
        <v>449</v>
      </c>
      <c r="F642" s="371"/>
      <c r="G642" s="371"/>
      <c r="H642" s="271"/>
      <c r="I642" s="271"/>
      <c r="J642" s="663"/>
      <c r="K642" s="183"/>
      <c r="L642" s="202"/>
      <c r="M642" s="253"/>
      <c r="N642" s="253"/>
      <c r="O642" s="254"/>
      <c r="P642" s="254"/>
      <c r="Q642" s="254"/>
      <c r="R642" s="254"/>
      <c r="S642" s="98"/>
    </row>
    <row r="643" spans="1:18" s="107" customFormat="1" ht="28.5" customHeight="1">
      <c r="A643" s="204"/>
      <c r="B643" s="209"/>
      <c r="C643" s="198"/>
      <c r="D643" s="198"/>
      <c r="E643" s="484" t="s">
        <v>362</v>
      </c>
      <c r="F643" s="269"/>
      <c r="G643" s="269"/>
      <c r="H643" s="271"/>
      <c r="I643" s="271"/>
      <c r="J643" s="663"/>
      <c r="K643" s="183"/>
      <c r="L643" s="202"/>
      <c r="M643" s="253"/>
      <c r="N643" s="253"/>
      <c r="O643" s="255"/>
      <c r="P643" s="255"/>
      <c r="Q643" s="255"/>
      <c r="R643" s="255"/>
    </row>
    <row r="644" spans="1:19" ht="15.75" customHeight="1">
      <c r="A644" s="204"/>
      <c r="B644" s="209"/>
      <c r="C644" s="198"/>
      <c r="D644" s="198"/>
      <c r="E644" s="572"/>
      <c r="F644" s="269"/>
      <c r="G644" s="269"/>
      <c r="H644" s="271"/>
      <c r="I644" s="271"/>
      <c r="J644" s="663"/>
      <c r="K644" s="183"/>
      <c r="L644" s="202"/>
      <c r="M644" s="253"/>
      <c r="N644" s="253"/>
      <c r="O644" s="254"/>
      <c r="P644" s="254"/>
      <c r="Q644" s="254"/>
      <c r="R644" s="254"/>
      <c r="S644" s="98"/>
    </row>
    <row r="645" spans="1:19" ht="26.25" customHeight="1">
      <c r="A645" s="204"/>
      <c r="B645" s="209"/>
      <c r="C645" s="198"/>
      <c r="D645" s="198"/>
      <c r="E645" s="484" t="s">
        <v>363</v>
      </c>
      <c r="F645" s="269"/>
      <c r="G645" s="269"/>
      <c r="H645" s="271"/>
      <c r="I645" s="271"/>
      <c r="J645" s="663"/>
      <c r="K645" s="183"/>
      <c r="L645" s="202"/>
      <c r="M645" s="253"/>
      <c r="N645" s="253"/>
      <c r="O645" s="254"/>
      <c r="P645" s="254"/>
      <c r="Q645" s="254"/>
      <c r="R645" s="254"/>
      <c r="S645" s="98"/>
    </row>
    <row r="646" spans="1:19" ht="16.5" customHeight="1">
      <c r="A646" s="204">
        <v>2952</v>
      </c>
      <c r="B646" s="209"/>
      <c r="C646" s="198"/>
      <c r="D646" s="198"/>
      <c r="E646" s="484" t="s">
        <v>363</v>
      </c>
      <c r="F646" s="269"/>
      <c r="G646" s="269"/>
      <c r="H646" s="271"/>
      <c r="I646" s="271"/>
      <c r="J646" s="663"/>
      <c r="K646" s="183"/>
      <c r="L646" s="202"/>
      <c r="M646" s="253"/>
      <c r="N646" s="253"/>
      <c r="O646" s="254"/>
      <c r="P646" s="254"/>
      <c r="Q646" s="254"/>
      <c r="R646" s="254"/>
      <c r="S646" s="98"/>
    </row>
    <row r="647" spans="1:19" ht="409.5" hidden="1">
      <c r="A647" s="204"/>
      <c r="B647" s="209" t="s">
        <v>439</v>
      </c>
      <c r="C647" s="198">
        <v>5</v>
      </c>
      <c r="D647" s="198">
        <v>2</v>
      </c>
      <c r="E647" s="484" t="s">
        <v>450</v>
      </c>
      <c r="F647" s="277" t="s">
        <v>129</v>
      </c>
      <c r="G647" s="277"/>
      <c r="H647" s="271"/>
      <c r="I647" s="271"/>
      <c r="J647" s="663"/>
      <c r="K647" s="183"/>
      <c r="L647" s="202"/>
      <c r="M647" s="253"/>
      <c r="N647" s="253"/>
      <c r="O647" s="254"/>
      <c r="P647" s="254"/>
      <c r="Q647" s="254"/>
      <c r="R647" s="254"/>
      <c r="S647" s="98"/>
    </row>
    <row r="648" spans="1:19" ht="30.75" customHeight="1">
      <c r="A648" s="204"/>
      <c r="B648" s="209"/>
      <c r="C648" s="198"/>
      <c r="D648" s="198"/>
      <c r="E648" s="484" t="s">
        <v>362</v>
      </c>
      <c r="F648" s="269"/>
      <c r="G648" s="269"/>
      <c r="H648" s="271"/>
      <c r="I648" s="271"/>
      <c r="J648" s="663"/>
      <c r="K648" s="183"/>
      <c r="L648" s="202"/>
      <c r="M648" s="253"/>
      <c r="N648" s="253"/>
      <c r="O648" s="254"/>
      <c r="P648" s="254"/>
      <c r="Q648" s="254"/>
      <c r="R648" s="254"/>
      <c r="S648" s="98"/>
    </row>
    <row r="649" spans="1:18" s="107" customFormat="1" ht="21" customHeight="1">
      <c r="A649" s="204"/>
      <c r="B649" s="209"/>
      <c r="C649" s="198"/>
      <c r="D649" s="198"/>
      <c r="E649" s="484" t="s">
        <v>363</v>
      </c>
      <c r="F649" s="269"/>
      <c r="G649" s="269"/>
      <c r="H649" s="271"/>
      <c r="I649" s="271"/>
      <c r="J649" s="663"/>
      <c r="K649" s="183"/>
      <c r="L649" s="202"/>
      <c r="M649" s="253"/>
      <c r="N649" s="253"/>
      <c r="O649" s="255"/>
      <c r="P649" s="255"/>
      <c r="Q649" s="255"/>
      <c r="R649" s="255"/>
    </row>
    <row r="650" spans="1:19" ht="22.5" customHeight="1">
      <c r="A650" s="204">
        <v>2960</v>
      </c>
      <c r="B650" s="209"/>
      <c r="C650" s="198"/>
      <c r="D650" s="198"/>
      <c r="E650" s="484" t="s">
        <v>363</v>
      </c>
      <c r="F650" s="269"/>
      <c r="G650" s="269"/>
      <c r="H650" s="271"/>
      <c r="I650" s="271"/>
      <c r="J650" s="663"/>
      <c r="K650" s="183"/>
      <c r="L650" s="202"/>
      <c r="M650" s="253"/>
      <c r="N650" s="253"/>
      <c r="O650" s="254"/>
      <c r="P650" s="254"/>
      <c r="Q650" s="254"/>
      <c r="R650" s="254"/>
      <c r="S650" s="98"/>
    </row>
    <row r="651" spans="1:19" ht="25.5" customHeight="1">
      <c r="A651" s="204"/>
      <c r="B651" s="209" t="s">
        <v>439</v>
      </c>
      <c r="C651" s="198">
        <v>6</v>
      </c>
      <c r="D651" s="198">
        <v>0</v>
      </c>
      <c r="E651" s="484" t="s">
        <v>130</v>
      </c>
      <c r="F651" s="371" t="s">
        <v>131</v>
      </c>
      <c r="G651" s="371"/>
      <c r="H651" s="271">
        <f>H655</f>
        <v>4800</v>
      </c>
      <c r="I651" s="271">
        <f>H651</f>
        <v>4800</v>
      </c>
      <c r="J651" s="663"/>
      <c r="K651" s="183"/>
      <c r="L651" s="202"/>
      <c r="M651" s="253"/>
      <c r="N651" s="253"/>
      <c r="O651" s="254"/>
      <c r="P651" s="254"/>
      <c r="Q651" s="254"/>
      <c r="R651" s="254"/>
      <c r="S651" s="98"/>
    </row>
    <row r="652" spans="1:19" ht="16.5" customHeight="1">
      <c r="A652" s="204">
        <v>2961</v>
      </c>
      <c r="B652" s="209"/>
      <c r="C652" s="198"/>
      <c r="D652" s="198"/>
      <c r="E652" s="484" t="s">
        <v>286</v>
      </c>
      <c r="F652" s="371"/>
      <c r="G652" s="371"/>
      <c r="H652" s="271"/>
      <c r="I652" s="271"/>
      <c r="J652" s="663"/>
      <c r="K652" s="183"/>
      <c r="L652" s="202"/>
      <c r="M652" s="253"/>
      <c r="N652" s="253"/>
      <c r="O652" s="254"/>
      <c r="P652" s="254"/>
      <c r="Q652" s="254"/>
      <c r="R652" s="254"/>
      <c r="S652" s="98"/>
    </row>
    <row r="653" spans="1:19" ht="20.25" customHeight="1">
      <c r="A653" s="204"/>
      <c r="B653" s="209" t="s">
        <v>439</v>
      </c>
      <c r="C653" s="198">
        <v>6</v>
      </c>
      <c r="D653" s="198">
        <v>1</v>
      </c>
      <c r="E653" s="484" t="s">
        <v>130</v>
      </c>
      <c r="F653" s="277" t="s">
        <v>132</v>
      </c>
      <c r="G653" s="277"/>
      <c r="H653" s="271"/>
      <c r="I653" s="271"/>
      <c r="J653" s="663"/>
      <c r="K653" s="183"/>
      <c r="L653" s="202"/>
      <c r="M653" s="253"/>
      <c r="N653" s="253"/>
      <c r="O653" s="254"/>
      <c r="P653" s="254"/>
      <c r="Q653" s="254"/>
      <c r="R653" s="254"/>
      <c r="S653" s="98"/>
    </row>
    <row r="654" spans="1:18" s="105" customFormat="1" ht="51" customHeight="1">
      <c r="A654" s="204"/>
      <c r="B654" s="209"/>
      <c r="C654" s="198"/>
      <c r="D654" s="198"/>
      <c r="E654" s="484" t="s">
        <v>362</v>
      </c>
      <c r="F654" s="269"/>
      <c r="G654" s="269"/>
      <c r="H654" s="271"/>
      <c r="I654" s="271"/>
      <c r="J654" s="663"/>
      <c r="K654" s="684"/>
      <c r="L654" s="669"/>
      <c r="M654" s="231"/>
      <c r="N654" s="231"/>
      <c r="O654" s="252"/>
      <c r="P654" s="252"/>
      <c r="Q654" s="252"/>
      <c r="R654" s="252"/>
    </row>
    <row r="655" spans="1:19" ht="32.25" customHeight="1">
      <c r="A655" s="204"/>
      <c r="B655" s="209"/>
      <c r="C655" s="198"/>
      <c r="D655" s="198"/>
      <c r="E655" s="484" t="s">
        <v>1039</v>
      </c>
      <c r="F655" s="269"/>
      <c r="G655" s="553">
        <v>4819</v>
      </c>
      <c r="H655" s="271">
        <v>4800</v>
      </c>
      <c r="I655" s="271">
        <f>H655</f>
        <v>4800</v>
      </c>
      <c r="J655" s="663"/>
      <c r="K655" s="183"/>
      <c r="L655" s="202"/>
      <c r="M655" s="253"/>
      <c r="N655" s="253"/>
      <c r="O655" s="254"/>
      <c r="P655" s="254"/>
      <c r="Q655" s="254"/>
      <c r="R655" s="254"/>
      <c r="S655" s="98"/>
    </row>
    <row r="656" spans="1:19" ht="25.5" customHeight="1">
      <c r="A656" s="204">
        <v>2970</v>
      </c>
      <c r="B656" s="209"/>
      <c r="C656" s="198"/>
      <c r="D656" s="198"/>
      <c r="E656" s="484" t="s">
        <v>363</v>
      </c>
      <c r="F656" s="269"/>
      <c r="G656" s="269"/>
      <c r="H656" s="271"/>
      <c r="I656" s="271"/>
      <c r="J656" s="663"/>
      <c r="K656" s="183"/>
      <c r="L656" s="202"/>
      <c r="M656" s="253"/>
      <c r="N656" s="253"/>
      <c r="O656" s="254"/>
      <c r="P656" s="254"/>
      <c r="Q656" s="254"/>
      <c r="R656" s="254"/>
      <c r="S656" s="98"/>
    </row>
    <row r="657" spans="1:18" s="107" customFormat="1" ht="21" customHeight="1">
      <c r="A657" s="204"/>
      <c r="B657" s="209" t="s">
        <v>439</v>
      </c>
      <c r="C657" s="198">
        <v>7</v>
      </c>
      <c r="D657" s="198">
        <v>0</v>
      </c>
      <c r="E657" s="484" t="s">
        <v>133</v>
      </c>
      <c r="F657" s="371" t="s">
        <v>134</v>
      </c>
      <c r="G657" s="371"/>
      <c r="H657" s="271"/>
      <c r="I657" s="271"/>
      <c r="J657" s="663"/>
      <c r="K657" s="183"/>
      <c r="L657" s="202"/>
      <c r="M657" s="253"/>
      <c r="N657" s="253"/>
      <c r="O657" s="255"/>
      <c r="P657" s="255"/>
      <c r="Q657" s="255"/>
      <c r="R657" s="255"/>
    </row>
    <row r="658" spans="1:19" ht="20.25" customHeight="1">
      <c r="A658" s="204">
        <v>2971</v>
      </c>
      <c r="B658" s="209"/>
      <c r="C658" s="198"/>
      <c r="D658" s="198"/>
      <c r="E658" s="484" t="s">
        <v>286</v>
      </c>
      <c r="F658" s="371"/>
      <c r="G658" s="371"/>
      <c r="H658" s="271"/>
      <c r="I658" s="271"/>
      <c r="J658" s="663"/>
      <c r="K658" s="183"/>
      <c r="L658" s="202"/>
      <c r="M658" s="253"/>
      <c r="N658" s="253"/>
      <c r="O658" s="254"/>
      <c r="P658" s="254"/>
      <c r="Q658" s="254"/>
      <c r="R658" s="254"/>
      <c r="S658" s="98"/>
    </row>
    <row r="659" spans="1:19" ht="37.5" customHeight="1">
      <c r="A659" s="204"/>
      <c r="B659" s="209" t="s">
        <v>439</v>
      </c>
      <c r="C659" s="198">
        <v>7</v>
      </c>
      <c r="D659" s="198">
        <v>1</v>
      </c>
      <c r="E659" s="484" t="s">
        <v>133</v>
      </c>
      <c r="F659" s="277" t="s">
        <v>134</v>
      </c>
      <c r="G659" s="277"/>
      <c r="H659" s="271"/>
      <c r="I659" s="271"/>
      <c r="J659" s="663"/>
      <c r="K659" s="183"/>
      <c r="L659" s="202"/>
      <c r="M659" s="253"/>
      <c r="N659" s="253"/>
      <c r="O659" s="254"/>
      <c r="P659" s="254"/>
      <c r="Q659" s="254"/>
      <c r="R659" s="254"/>
      <c r="S659" s="98"/>
    </row>
    <row r="660" spans="1:19" ht="16.5" customHeight="1">
      <c r="A660" s="204"/>
      <c r="B660" s="209"/>
      <c r="C660" s="198"/>
      <c r="D660" s="198"/>
      <c r="E660" s="484" t="s">
        <v>362</v>
      </c>
      <c r="F660" s="269"/>
      <c r="G660" s="269"/>
      <c r="H660" s="271"/>
      <c r="I660" s="271"/>
      <c r="J660" s="663"/>
      <c r="K660" s="183"/>
      <c r="L660" s="202"/>
      <c r="M660" s="253"/>
      <c r="N660" s="253"/>
      <c r="O660" s="254"/>
      <c r="P660" s="254"/>
      <c r="Q660" s="254"/>
      <c r="R660" s="254"/>
      <c r="S660" s="98"/>
    </row>
    <row r="661" spans="1:19" ht="18" hidden="1">
      <c r="A661" s="204"/>
      <c r="B661" s="209"/>
      <c r="C661" s="198"/>
      <c r="D661" s="198"/>
      <c r="E661" s="484" t="s">
        <v>363</v>
      </c>
      <c r="F661" s="269"/>
      <c r="G661" s="269"/>
      <c r="H661" s="271"/>
      <c r="I661" s="271"/>
      <c r="J661" s="663"/>
      <c r="K661" s="183"/>
      <c r="L661" s="202"/>
      <c r="M661" s="253"/>
      <c r="N661" s="253"/>
      <c r="O661" s="254"/>
      <c r="P661" s="254"/>
      <c r="Q661" s="254"/>
      <c r="R661" s="254"/>
      <c r="S661" s="98"/>
    </row>
    <row r="662" spans="1:19" ht="21" customHeight="1">
      <c r="A662" s="204">
        <v>2980</v>
      </c>
      <c r="B662" s="209"/>
      <c r="C662" s="198"/>
      <c r="D662" s="198"/>
      <c r="E662" s="484" t="s">
        <v>363</v>
      </c>
      <c r="F662" s="269"/>
      <c r="G662" s="269"/>
      <c r="H662" s="271"/>
      <c r="I662" s="271"/>
      <c r="J662" s="663"/>
      <c r="K662" s="183"/>
      <c r="L662" s="202"/>
      <c r="M662" s="253"/>
      <c r="N662" s="253"/>
      <c r="O662" s="254"/>
      <c r="P662" s="254"/>
      <c r="Q662" s="254"/>
      <c r="R662" s="254"/>
      <c r="S662" s="98"/>
    </row>
    <row r="663" spans="1:19" ht="40.5" customHeight="1">
      <c r="A663" s="204"/>
      <c r="B663" s="209" t="s">
        <v>439</v>
      </c>
      <c r="C663" s="198">
        <v>8</v>
      </c>
      <c r="D663" s="198">
        <v>0</v>
      </c>
      <c r="E663" s="484" t="s">
        <v>135</v>
      </c>
      <c r="F663" s="371" t="s">
        <v>136</v>
      </c>
      <c r="G663" s="371"/>
      <c r="H663" s="271"/>
      <c r="I663" s="271"/>
      <c r="J663" s="663"/>
      <c r="K663" s="183"/>
      <c r="L663" s="202"/>
      <c r="M663" s="253"/>
      <c r="N663" s="253"/>
      <c r="O663" s="254"/>
      <c r="P663" s="254"/>
      <c r="Q663" s="254"/>
      <c r="R663" s="254"/>
      <c r="S663" s="98"/>
    </row>
    <row r="664" spans="1:19" ht="18">
      <c r="A664" s="204">
        <v>2981</v>
      </c>
      <c r="B664" s="209"/>
      <c r="C664" s="198"/>
      <c r="D664" s="198"/>
      <c r="E664" s="484" t="s">
        <v>286</v>
      </c>
      <c r="F664" s="371"/>
      <c r="G664" s="371"/>
      <c r="H664" s="271"/>
      <c r="I664" s="271"/>
      <c r="J664" s="663"/>
      <c r="K664" s="183"/>
      <c r="L664" s="202"/>
      <c r="M664" s="253"/>
      <c r="N664" s="253"/>
      <c r="O664" s="254"/>
      <c r="P664" s="254"/>
      <c r="Q664" s="254"/>
      <c r="R664" s="254"/>
      <c r="S664" s="98"/>
    </row>
    <row r="665" spans="1:19" ht="409.5" hidden="1">
      <c r="A665" s="204"/>
      <c r="B665" s="209" t="s">
        <v>439</v>
      </c>
      <c r="C665" s="198">
        <v>8</v>
      </c>
      <c r="D665" s="198">
        <v>1</v>
      </c>
      <c r="E665" s="484" t="s">
        <v>135</v>
      </c>
      <c r="F665" s="277" t="s">
        <v>137</v>
      </c>
      <c r="G665" s="277"/>
      <c r="H665" s="271"/>
      <c r="I665" s="271"/>
      <c r="J665" s="663"/>
      <c r="K665" s="183"/>
      <c r="L665" s="202"/>
      <c r="M665" s="253"/>
      <c r="N665" s="253"/>
      <c r="O665" s="254"/>
      <c r="P665" s="254"/>
      <c r="Q665" s="254"/>
      <c r="R665" s="254"/>
      <c r="S665" s="98"/>
    </row>
    <row r="666" spans="1:19" ht="18.75" customHeight="1">
      <c r="A666" s="204"/>
      <c r="B666" s="209"/>
      <c r="C666" s="198"/>
      <c r="D666" s="198"/>
      <c r="E666" s="484" t="s">
        <v>362</v>
      </c>
      <c r="F666" s="269"/>
      <c r="G666" s="269"/>
      <c r="H666" s="271"/>
      <c r="I666" s="271"/>
      <c r="J666" s="663"/>
      <c r="K666" s="183"/>
      <c r="L666" s="202"/>
      <c r="M666" s="253"/>
      <c r="N666" s="253"/>
      <c r="O666" s="254"/>
      <c r="P666" s="254"/>
      <c r="Q666" s="254"/>
      <c r="R666" s="254"/>
      <c r="S666" s="98"/>
    </row>
    <row r="667" spans="1:18" s="107" customFormat="1" ht="19.5" customHeight="1">
      <c r="A667" s="204"/>
      <c r="B667" s="209"/>
      <c r="C667" s="198"/>
      <c r="D667" s="198"/>
      <c r="E667" s="484" t="s">
        <v>363</v>
      </c>
      <c r="F667" s="269"/>
      <c r="G667" s="269"/>
      <c r="H667" s="271"/>
      <c r="I667" s="271"/>
      <c r="J667" s="663"/>
      <c r="K667" s="183"/>
      <c r="L667" s="202"/>
      <c r="M667" s="253"/>
      <c r="N667" s="253"/>
      <c r="O667" s="255"/>
      <c r="P667" s="255"/>
      <c r="Q667" s="255"/>
      <c r="R667" s="255"/>
    </row>
    <row r="668" spans="1:19" ht="17.25" customHeight="1">
      <c r="A668" s="204">
        <v>3000</v>
      </c>
      <c r="B668" s="209"/>
      <c r="C668" s="198"/>
      <c r="D668" s="198"/>
      <c r="E668" s="484" t="s">
        <v>363</v>
      </c>
      <c r="F668" s="269"/>
      <c r="G668" s="269"/>
      <c r="H668" s="271"/>
      <c r="I668" s="271"/>
      <c r="J668" s="663"/>
      <c r="K668" s="183"/>
      <c r="L668" s="202"/>
      <c r="M668" s="253"/>
      <c r="N668" s="253"/>
      <c r="O668" s="254"/>
      <c r="P668" s="254"/>
      <c r="Q668" s="254"/>
      <c r="R668" s="254"/>
      <c r="S668" s="98"/>
    </row>
    <row r="669" spans="1:19" ht="45" customHeight="1">
      <c r="A669" s="204"/>
      <c r="B669" s="209" t="s">
        <v>452</v>
      </c>
      <c r="C669" s="198">
        <v>0</v>
      </c>
      <c r="D669" s="198">
        <v>0</v>
      </c>
      <c r="E669" s="477" t="s">
        <v>918</v>
      </c>
      <c r="F669" s="276" t="s">
        <v>138</v>
      </c>
      <c r="G669" s="276"/>
      <c r="H669" s="271">
        <f>H671+H681+H687+H693+H700+H706+H713+H725</f>
        <v>88214.8</v>
      </c>
      <c r="I669" s="271">
        <f>I671+I681+I687+I693+I700+I706+I713+I721+I725</f>
        <v>88214.8</v>
      </c>
      <c r="J669" s="663"/>
      <c r="K669" s="183"/>
      <c r="L669" s="202"/>
      <c r="M669" s="253"/>
      <c r="N669" s="253"/>
      <c r="O669" s="254"/>
      <c r="P669" s="254"/>
      <c r="Q669" s="254"/>
      <c r="R669" s="254"/>
      <c r="S669" s="98"/>
    </row>
    <row r="670" spans="1:19" ht="16.5" customHeight="1">
      <c r="A670" s="204">
        <v>3010</v>
      </c>
      <c r="B670" s="209"/>
      <c r="C670" s="198"/>
      <c r="D670" s="198"/>
      <c r="E670" s="484" t="s">
        <v>285</v>
      </c>
      <c r="F670" s="269"/>
      <c r="G670" s="269"/>
      <c r="H670" s="271"/>
      <c r="I670" s="271"/>
      <c r="J670" s="663"/>
      <c r="K670" s="183"/>
      <c r="L670" s="202"/>
      <c r="M670" s="253"/>
      <c r="N670" s="253"/>
      <c r="O670" s="254"/>
      <c r="P670" s="254"/>
      <c r="Q670" s="254"/>
      <c r="R670" s="254"/>
      <c r="S670" s="98"/>
    </row>
    <row r="671" spans="1:19" ht="20.25" customHeight="1">
      <c r="A671" s="204"/>
      <c r="B671" s="209" t="s">
        <v>452</v>
      </c>
      <c r="C671" s="198">
        <v>1</v>
      </c>
      <c r="D671" s="198">
        <v>0</v>
      </c>
      <c r="E671" s="484" t="s">
        <v>451</v>
      </c>
      <c r="F671" s="371" t="s">
        <v>139</v>
      </c>
      <c r="G671" s="371"/>
      <c r="H671" s="271"/>
      <c r="I671" s="271"/>
      <c r="J671" s="663"/>
      <c r="K671" s="183"/>
      <c r="L671" s="202"/>
      <c r="M671" s="253"/>
      <c r="N671" s="253"/>
      <c r="O671" s="254"/>
      <c r="P671" s="254"/>
      <c r="Q671" s="254"/>
      <c r="R671" s="254"/>
      <c r="S671" s="98"/>
    </row>
    <row r="672" spans="1:19" ht="19.5" customHeight="1">
      <c r="A672" s="204">
        <v>3011</v>
      </c>
      <c r="B672" s="209"/>
      <c r="C672" s="198"/>
      <c r="D672" s="198"/>
      <c r="E672" s="484" t="s">
        <v>286</v>
      </c>
      <c r="F672" s="371"/>
      <c r="G672" s="371"/>
      <c r="H672" s="271"/>
      <c r="I672" s="271"/>
      <c r="J672" s="663"/>
      <c r="K672" s="684"/>
      <c r="L672" s="669"/>
      <c r="M672" s="231"/>
      <c r="N672" s="231"/>
      <c r="O672" s="254"/>
      <c r="P672" s="254"/>
      <c r="Q672" s="254"/>
      <c r="R672" s="254"/>
      <c r="S672" s="98"/>
    </row>
    <row r="673" spans="1:18" s="107" customFormat="1" ht="19.5" customHeight="1">
      <c r="A673" s="204"/>
      <c r="B673" s="209" t="s">
        <v>452</v>
      </c>
      <c r="C673" s="198">
        <v>1</v>
      </c>
      <c r="D673" s="198">
        <v>1</v>
      </c>
      <c r="E673" s="484" t="s">
        <v>140</v>
      </c>
      <c r="F673" s="277" t="s">
        <v>141</v>
      </c>
      <c r="G673" s="277"/>
      <c r="H673" s="271"/>
      <c r="I673" s="271"/>
      <c r="J673" s="663"/>
      <c r="K673" s="183"/>
      <c r="L673" s="202"/>
      <c r="M673" s="253"/>
      <c r="N673" s="253"/>
      <c r="O673" s="255"/>
      <c r="P673" s="255"/>
      <c r="Q673" s="255"/>
      <c r="R673" s="255"/>
    </row>
    <row r="674" spans="1:18" s="107" customFormat="1" ht="20.25" customHeight="1">
      <c r="A674" s="204"/>
      <c r="B674" s="209"/>
      <c r="C674" s="198"/>
      <c r="D674" s="198"/>
      <c r="E674" s="484" t="s">
        <v>362</v>
      </c>
      <c r="F674" s="269"/>
      <c r="G674" s="269"/>
      <c r="H674" s="271"/>
      <c r="I674" s="271"/>
      <c r="J674" s="663"/>
      <c r="K674" s="681"/>
      <c r="L674" s="285"/>
      <c r="M674" s="251"/>
      <c r="N674" s="251"/>
      <c r="O674" s="255"/>
      <c r="P674" s="255"/>
      <c r="Q674" s="255"/>
      <c r="R674" s="255"/>
    </row>
    <row r="675" spans="1:18" s="107" customFormat="1" ht="21.75" customHeight="1">
      <c r="A675" s="204"/>
      <c r="B675" s="209"/>
      <c r="C675" s="198"/>
      <c r="D675" s="198"/>
      <c r="E675" s="484" t="s">
        <v>363</v>
      </c>
      <c r="F675" s="269"/>
      <c r="G675" s="269"/>
      <c r="H675" s="271"/>
      <c r="I675" s="271"/>
      <c r="J675" s="663"/>
      <c r="K675" s="684"/>
      <c r="L675" s="669"/>
      <c r="M675" s="231"/>
      <c r="N675" s="231"/>
      <c r="O675" s="255"/>
      <c r="P675" s="255"/>
      <c r="Q675" s="255"/>
      <c r="R675" s="255"/>
    </row>
    <row r="676" spans="1:18" s="107" customFormat="1" ht="21.75" customHeight="1">
      <c r="A676" s="204">
        <v>3012</v>
      </c>
      <c r="B676" s="209"/>
      <c r="C676" s="198"/>
      <c r="D676" s="198"/>
      <c r="E676" s="484" t="s">
        <v>363</v>
      </c>
      <c r="F676" s="269"/>
      <c r="G676" s="269"/>
      <c r="H676" s="271"/>
      <c r="I676" s="271"/>
      <c r="J676" s="663"/>
      <c r="K676" s="684"/>
      <c r="L676" s="669"/>
      <c r="M676" s="231"/>
      <c r="N676" s="231"/>
      <c r="O676" s="255"/>
      <c r="P676" s="255"/>
      <c r="Q676" s="255"/>
      <c r="R676" s="255"/>
    </row>
    <row r="677" spans="1:18" s="107" customFormat="1" ht="21" customHeight="1">
      <c r="A677" s="204"/>
      <c r="B677" s="209" t="s">
        <v>452</v>
      </c>
      <c r="C677" s="198">
        <v>1</v>
      </c>
      <c r="D677" s="198">
        <v>2</v>
      </c>
      <c r="E677" s="484" t="s">
        <v>142</v>
      </c>
      <c r="F677" s="277" t="s">
        <v>143</v>
      </c>
      <c r="G677" s="277"/>
      <c r="H677" s="271"/>
      <c r="I677" s="271"/>
      <c r="J677" s="663"/>
      <c r="K677" s="685"/>
      <c r="L677" s="670"/>
      <c r="M677" s="260"/>
      <c r="N677" s="260"/>
      <c r="O677" s="255"/>
      <c r="P677" s="255"/>
      <c r="Q677" s="255"/>
      <c r="R677" s="255"/>
    </row>
    <row r="678" spans="1:19" ht="18" customHeight="1">
      <c r="A678" s="204"/>
      <c r="B678" s="209"/>
      <c r="C678" s="198"/>
      <c r="D678" s="198"/>
      <c r="E678" s="484" t="s">
        <v>362</v>
      </c>
      <c r="F678" s="269"/>
      <c r="G678" s="269"/>
      <c r="H678" s="271"/>
      <c r="I678" s="271"/>
      <c r="J678" s="663"/>
      <c r="K678" s="684"/>
      <c r="L678" s="669"/>
      <c r="M678" s="231"/>
      <c r="N678" s="231"/>
      <c r="O678" s="254"/>
      <c r="P678" s="254"/>
      <c r="Q678" s="254"/>
      <c r="R678" s="254"/>
      <c r="S678" s="98"/>
    </row>
    <row r="679" spans="1:18" s="107" customFormat="1" ht="20.25" customHeight="1">
      <c r="A679" s="204"/>
      <c r="B679" s="209"/>
      <c r="C679" s="198"/>
      <c r="D679" s="198"/>
      <c r="E679" s="484" t="s">
        <v>363</v>
      </c>
      <c r="F679" s="269"/>
      <c r="G679" s="269"/>
      <c r="H679" s="271"/>
      <c r="I679" s="271"/>
      <c r="J679" s="663"/>
      <c r="K679" s="685"/>
      <c r="L679" s="670"/>
      <c r="M679" s="260"/>
      <c r="N679" s="260"/>
      <c r="O679" s="255"/>
      <c r="P679" s="255"/>
      <c r="Q679" s="255"/>
      <c r="R679" s="255"/>
    </row>
    <row r="680" spans="1:19" ht="23.25" customHeight="1">
      <c r="A680" s="204">
        <v>3020</v>
      </c>
      <c r="B680" s="209"/>
      <c r="C680" s="198"/>
      <c r="D680" s="198"/>
      <c r="E680" s="484" t="s">
        <v>363</v>
      </c>
      <c r="F680" s="269"/>
      <c r="G680" s="269"/>
      <c r="H680" s="271"/>
      <c r="I680" s="271"/>
      <c r="J680" s="663"/>
      <c r="K680" s="684"/>
      <c r="L680" s="669"/>
      <c r="M680" s="231"/>
      <c r="N680" s="231"/>
      <c r="O680" s="254"/>
      <c r="P680" s="254"/>
      <c r="Q680" s="254"/>
      <c r="R680" s="254"/>
      <c r="S680" s="98"/>
    </row>
    <row r="681" spans="1:19" ht="24.75" customHeight="1">
      <c r="A681" s="204"/>
      <c r="B681" s="209" t="s">
        <v>452</v>
      </c>
      <c r="C681" s="198">
        <v>2</v>
      </c>
      <c r="D681" s="198">
        <v>0</v>
      </c>
      <c r="E681" s="484" t="s">
        <v>144</v>
      </c>
      <c r="F681" s="371" t="s">
        <v>145</v>
      </c>
      <c r="G681" s="371"/>
      <c r="H681" s="271"/>
      <c r="I681" s="271"/>
      <c r="J681" s="663"/>
      <c r="K681" s="685"/>
      <c r="L681" s="670"/>
      <c r="M681" s="260"/>
      <c r="N681" s="260"/>
      <c r="O681" s="254"/>
      <c r="P681" s="254"/>
      <c r="Q681" s="254"/>
      <c r="R681" s="254"/>
      <c r="S681" s="98"/>
    </row>
    <row r="682" spans="1:19" ht="18">
      <c r="A682" s="204">
        <v>3021</v>
      </c>
      <c r="B682" s="209"/>
      <c r="C682" s="198"/>
      <c r="D682" s="198"/>
      <c r="E682" s="484" t="s">
        <v>286</v>
      </c>
      <c r="F682" s="371"/>
      <c r="G682" s="371"/>
      <c r="H682" s="271"/>
      <c r="I682" s="271"/>
      <c r="J682" s="663"/>
      <c r="K682" s="684"/>
      <c r="L682" s="669"/>
      <c r="M682" s="231"/>
      <c r="N682" s="231"/>
      <c r="O682" s="254"/>
      <c r="P682" s="254"/>
      <c r="Q682" s="254"/>
      <c r="R682" s="254"/>
      <c r="S682" s="98"/>
    </row>
    <row r="683" spans="1:19" ht="90" hidden="1">
      <c r="A683" s="204"/>
      <c r="B683" s="209" t="s">
        <v>452</v>
      </c>
      <c r="C683" s="198">
        <v>2</v>
      </c>
      <c r="D683" s="198">
        <v>1</v>
      </c>
      <c r="E683" s="484" t="s">
        <v>144</v>
      </c>
      <c r="F683" s="277" t="s">
        <v>146</v>
      </c>
      <c r="G683" s="277"/>
      <c r="H683" s="271"/>
      <c r="I683" s="271"/>
      <c r="J683" s="663"/>
      <c r="K683" s="685"/>
      <c r="L683" s="670"/>
      <c r="M683" s="260"/>
      <c r="N683" s="260"/>
      <c r="O683" s="254"/>
      <c r="P683" s="254"/>
      <c r="Q683" s="254"/>
      <c r="R683" s="254"/>
      <c r="S683" s="98"/>
    </row>
    <row r="684" spans="1:19" ht="47.25" hidden="1">
      <c r="A684" s="204"/>
      <c r="B684" s="209"/>
      <c r="C684" s="198"/>
      <c r="D684" s="198"/>
      <c r="E684" s="484" t="s">
        <v>362</v>
      </c>
      <c r="F684" s="269"/>
      <c r="G684" s="269"/>
      <c r="H684" s="271"/>
      <c r="I684" s="271"/>
      <c r="J684" s="663"/>
      <c r="K684" s="685"/>
      <c r="L684" s="670"/>
      <c r="M684" s="260"/>
      <c r="N684" s="260"/>
      <c r="O684" s="254"/>
      <c r="P684" s="254"/>
      <c r="Q684" s="254"/>
      <c r="R684" s="254"/>
      <c r="S684" s="98"/>
    </row>
    <row r="685" spans="1:19" ht="21.75" customHeight="1">
      <c r="A685" s="204"/>
      <c r="B685" s="209"/>
      <c r="C685" s="198"/>
      <c r="D685" s="198"/>
      <c r="E685" s="484" t="s">
        <v>363</v>
      </c>
      <c r="F685" s="269"/>
      <c r="G685" s="269"/>
      <c r="H685" s="271"/>
      <c r="I685" s="271"/>
      <c r="J685" s="663"/>
      <c r="K685" s="685"/>
      <c r="L685" s="670"/>
      <c r="M685" s="260"/>
      <c r="N685" s="260"/>
      <c r="O685" s="254"/>
      <c r="P685" s="254"/>
      <c r="Q685" s="254"/>
      <c r="R685" s="254"/>
      <c r="S685" s="98"/>
    </row>
    <row r="686" spans="1:18" s="107" customFormat="1" ht="21" customHeight="1">
      <c r="A686" s="204">
        <v>3030</v>
      </c>
      <c r="B686" s="209"/>
      <c r="C686" s="198"/>
      <c r="D686" s="198"/>
      <c r="E686" s="484" t="s">
        <v>363</v>
      </c>
      <c r="F686" s="269"/>
      <c r="G686" s="269"/>
      <c r="H686" s="271"/>
      <c r="I686" s="271"/>
      <c r="J686" s="663"/>
      <c r="K686" s="183"/>
      <c r="L686" s="202"/>
      <c r="M686" s="253"/>
      <c r="N686" s="253"/>
      <c r="O686" s="255"/>
      <c r="P686" s="255"/>
      <c r="Q686" s="255"/>
      <c r="R686" s="255"/>
    </row>
    <row r="687" spans="1:19" ht="17.25" customHeight="1">
      <c r="A687" s="204"/>
      <c r="B687" s="209" t="s">
        <v>452</v>
      </c>
      <c r="C687" s="198">
        <v>3</v>
      </c>
      <c r="D687" s="198">
        <v>0</v>
      </c>
      <c r="E687" s="484" t="s">
        <v>147</v>
      </c>
      <c r="F687" s="371" t="s">
        <v>148</v>
      </c>
      <c r="G687" s="371"/>
      <c r="H687" s="271">
        <f>H690</f>
        <v>1498</v>
      </c>
      <c r="I687" s="271">
        <f>I690</f>
        <v>1498</v>
      </c>
      <c r="J687" s="663"/>
      <c r="K687" s="183"/>
      <c r="L687" s="202"/>
      <c r="M687" s="253"/>
      <c r="N687" s="253"/>
      <c r="O687" s="254"/>
      <c r="P687" s="254"/>
      <c r="Q687" s="254"/>
      <c r="R687" s="254"/>
      <c r="S687" s="98"/>
    </row>
    <row r="688" spans="1:19" ht="18" customHeight="1">
      <c r="A688" s="204">
        <v>3031</v>
      </c>
      <c r="B688" s="209"/>
      <c r="C688" s="198"/>
      <c r="D688" s="198"/>
      <c r="E688" s="484" t="s">
        <v>286</v>
      </c>
      <c r="F688" s="371"/>
      <c r="G688" s="371"/>
      <c r="H688" s="271"/>
      <c r="I688" s="271"/>
      <c r="J688" s="663"/>
      <c r="K688" s="183"/>
      <c r="L688" s="202"/>
      <c r="M688" s="253"/>
      <c r="N688" s="253"/>
      <c r="O688" s="254"/>
      <c r="P688" s="254"/>
      <c r="Q688" s="254"/>
      <c r="R688" s="254"/>
      <c r="S688" s="98"/>
    </row>
    <row r="689" spans="1:19" ht="18">
      <c r="A689" s="204"/>
      <c r="B689" s="209" t="s">
        <v>452</v>
      </c>
      <c r="C689" s="198">
        <v>3</v>
      </c>
      <c r="D689" s="198">
        <v>1</v>
      </c>
      <c r="E689" s="484" t="s">
        <v>147</v>
      </c>
      <c r="F689" s="371"/>
      <c r="G689" s="371"/>
      <c r="H689" s="271"/>
      <c r="I689" s="271"/>
      <c r="J689" s="663"/>
      <c r="K689" s="183"/>
      <c r="L689" s="202"/>
      <c r="M689" s="253"/>
      <c r="N689" s="253"/>
      <c r="O689" s="254"/>
      <c r="P689" s="254"/>
      <c r="Q689" s="254"/>
      <c r="R689" s="254"/>
      <c r="S689" s="98"/>
    </row>
    <row r="690" spans="1:19" ht="16.5" customHeight="1">
      <c r="A690" s="204"/>
      <c r="B690" s="209"/>
      <c r="C690" s="198"/>
      <c r="D690" s="198"/>
      <c r="E690" s="484" t="s">
        <v>1014</v>
      </c>
      <c r="F690" s="371"/>
      <c r="G690" s="554">
        <v>4239</v>
      </c>
      <c r="H690" s="271">
        <v>1498</v>
      </c>
      <c r="I690" s="271">
        <v>1498</v>
      </c>
      <c r="J690" s="663"/>
      <c r="K690" s="183"/>
      <c r="L690" s="202"/>
      <c r="M690" s="253"/>
      <c r="N690" s="253"/>
      <c r="O690" s="254"/>
      <c r="P690" s="254"/>
      <c r="Q690" s="254"/>
      <c r="R690" s="254"/>
      <c r="S690" s="98"/>
    </row>
    <row r="691" spans="1:19" ht="17.25" customHeight="1">
      <c r="A691" s="204"/>
      <c r="B691" s="209"/>
      <c r="C691" s="198"/>
      <c r="D691" s="198"/>
      <c r="E691" s="574"/>
      <c r="F691" s="371"/>
      <c r="G691" s="371"/>
      <c r="H691" s="271"/>
      <c r="I691" s="271"/>
      <c r="J691" s="663"/>
      <c r="K691" s="688"/>
      <c r="L691" s="674"/>
      <c r="M691" s="263"/>
      <c r="N691" s="263"/>
      <c r="O691" s="254"/>
      <c r="P691" s="254"/>
      <c r="Q691" s="254"/>
      <c r="R691" s="254"/>
      <c r="S691" s="98"/>
    </row>
    <row r="692" spans="1:18" s="107" customFormat="1" ht="19.5" customHeight="1">
      <c r="A692" s="204">
        <v>3040</v>
      </c>
      <c r="B692" s="209"/>
      <c r="C692" s="198"/>
      <c r="D692" s="198"/>
      <c r="E692" s="484"/>
      <c r="F692" s="371"/>
      <c r="G692" s="371"/>
      <c r="H692" s="271"/>
      <c r="I692" s="271"/>
      <c r="J692" s="663"/>
      <c r="K692" s="685"/>
      <c r="L692" s="670"/>
      <c r="M692" s="260"/>
      <c r="N692" s="260"/>
      <c r="O692" s="255"/>
      <c r="P692" s="255"/>
      <c r="Q692" s="255"/>
      <c r="R692" s="255"/>
    </row>
    <row r="693" spans="1:19" ht="19.5" customHeight="1">
      <c r="A693" s="204"/>
      <c r="B693" s="209" t="s">
        <v>452</v>
      </c>
      <c r="C693" s="198">
        <v>4</v>
      </c>
      <c r="D693" s="198">
        <v>0</v>
      </c>
      <c r="E693" s="484" t="s">
        <v>149</v>
      </c>
      <c r="F693" s="371" t="s">
        <v>150</v>
      </c>
      <c r="G693" s="371"/>
      <c r="H693" s="271">
        <f>H697</f>
        <v>22000</v>
      </c>
      <c r="I693" s="271">
        <f>I697</f>
        <v>22000</v>
      </c>
      <c r="J693" s="663"/>
      <c r="K693" s="688"/>
      <c r="L693" s="674"/>
      <c r="M693" s="263"/>
      <c r="N693" s="263"/>
      <c r="O693" s="254"/>
      <c r="P693" s="254"/>
      <c r="Q693" s="254"/>
      <c r="R693" s="254"/>
      <c r="S693" s="98"/>
    </row>
    <row r="694" spans="1:19" ht="22.5" customHeight="1">
      <c r="A694" s="204">
        <v>3041</v>
      </c>
      <c r="B694" s="209"/>
      <c r="C694" s="198"/>
      <c r="D694" s="198"/>
      <c r="E694" s="484" t="s">
        <v>286</v>
      </c>
      <c r="F694" s="371"/>
      <c r="G694" s="371"/>
      <c r="H694" s="271"/>
      <c r="I694" s="271"/>
      <c r="J694" s="663"/>
      <c r="K694" s="685"/>
      <c r="L694" s="670"/>
      <c r="M694" s="260"/>
      <c r="N694" s="260"/>
      <c r="O694" s="254"/>
      <c r="P694" s="254"/>
      <c r="Q694" s="254"/>
      <c r="R694" s="254"/>
      <c r="S694" s="98"/>
    </row>
    <row r="695" spans="1:19" ht="21.75" customHeight="1">
      <c r="A695" s="204"/>
      <c r="B695" s="209" t="s">
        <v>452</v>
      </c>
      <c r="C695" s="198">
        <v>4</v>
      </c>
      <c r="D695" s="198">
        <v>1</v>
      </c>
      <c r="E695" s="484" t="s">
        <v>149</v>
      </c>
      <c r="F695" s="277" t="s">
        <v>151</v>
      </c>
      <c r="G695" s="277"/>
      <c r="H695" s="271"/>
      <c r="I695" s="271"/>
      <c r="J695" s="663"/>
      <c r="K695" s="688"/>
      <c r="L695" s="674"/>
      <c r="M695" s="263"/>
      <c r="N695" s="263"/>
      <c r="O695" s="254"/>
      <c r="P695" s="254"/>
      <c r="Q695" s="254"/>
      <c r="R695" s="254"/>
      <c r="S695" s="98"/>
    </row>
    <row r="696" spans="1:19" ht="18" customHeight="1">
      <c r="A696" s="204"/>
      <c r="B696" s="209"/>
      <c r="C696" s="198"/>
      <c r="D696" s="198"/>
      <c r="E696" s="484" t="s">
        <v>362</v>
      </c>
      <c r="F696" s="269"/>
      <c r="G696" s="269"/>
      <c r="H696" s="271"/>
      <c r="I696" s="271"/>
      <c r="J696" s="663"/>
      <c r="K696" s="685"/>
      <c r="L696" s="670"/>
      <c r="M696" s="260"/>
      <c r="N696" s="260"/>
      <c r="O696" s="254"/>
      <c r="P696" s="254"/>
      <c r="Q696" s="254"/>
      <c r="R696" s="254"/>
      <c r="S696" s="98"/>
    </row>
    <row r="697" spans="1:19" ht="18" customHeight="1">
      <c r="A697" s="204"/>
      <c r="B697" s="209"/>
      <c r="C697" s="198"/>
      <c r="D697" s="198"/>
      <c r="E697" s="484" t="s">
        <v>1015</v>
      </c>
      <c r="F697" s="269"/>
      <c r="G697" s="269">
        <v>4729</v>
      </c>
      <c r="H697" s="271">
        <v>22000</v>
      </c>
      <c r="I697" s="271">
        <f>H697</f>
        <v>22000</v>
      </c>
      <c r="J697" s="663"/>
      <c r="K697" s="685"/>
      <c r="L697" s="670"/>
      <c r="M697" s="260"/>
      <c r="N697" s="260"/>
      <c r="O697" s="254"/>
      <c r="P697" s="254"/>
      <c r="Q697" s="254"/>
      <c r="R697" s="254"/>
      <c r="S697" s="98"/>
    </row>
    <row r="698" spans="1:19" ht="20.25" customHeight="1">
      <c r="A698" s="204"/>
      <c r="B698" s="209"/>
      <c r="C698" s="198"/>
      <c r="D698" s="198"/>
      <c r="E698" s="484" t="s">
        <v>363</v>
      </c>
      <c r="F698" s="269"/>
      <c r="G698" s="269"/>
      <c r="H698" s="271"/>
      <c r="I698" s="271"/>
      <c r="J698" s="663"/>
      <c r="K698" s="688"/>
      <c r="L698" s="674"/>
      <c r="M698" s="263"/>
      <c r="N698" s="263"/>
      <c r="O698" s="254"/>
      <c r="P698" s="254"/>
      <c r="Q698" s="254"/>
      <c r="R698" s="254"/>
      <c r="S698" s="98"/>
    </row>
    <row r="699" spans="1:18" s="107" customFormat="1" ht="17.25" customHeight="1">
      <c r="A699" s="204">
        <v>3050</v>
      </c>
      <c r="B699" s="209"/>
      <c r="C699" s="198"/>
      <c r="D699" s="198"/>
      <c r="E699" s="484" t="s">
        <v>363</v>
      </c>
      <c r="F699" s="269"/>
      <c r="G699" s="269"/>
      <c r="H699" s="271"/>
      <c r="I699" s="271"/>
      <c r="J699" s="663"/>
      <c r="K699" s="685"/>
      <c r="L699" s="670"/>
      <c r="M699" s="260"/>
      <c r="N699" s="260"/>
      <c r="O699" s="255"/>
      <c r="P699" s="255"/>
      <c r="Q699" s="255"/>
      <c r="R699" s="255"/>
    </row>
    <row r="700" spans="1:19" ht="22.5" customHeight="1">
      <c r="A700" s="204"/>
      <c r="B700" s="209" t="s">
        <v>452</v>
      </c>
      <c r="C700" s="198">
        <v>5</v>
      </c>
      <c r="D700" s="198">
        <v>0</v>
      </c>
      <c r="E700" s="484" t="s">
        <v>152</v>
      </c>
      <c r="F700" s="371" t="s">
        <v>153</v>
      </c>
      <c r="G700" s="371"/>
      <c r="H700" s="271"/>
      <c r="I700" s="271"/>
      <c r="J700" s="663"/>
      <c r="K700" s="688"/>
      <c r="L700" s="674"/>
      <c r="M700" s="263"/>
      <c r="N700" s="263"/>
      <c r="O700" s="254"/>
      <c r="P700" s="254"/>
      <c r="Q700" s="254"/>
      <c r="R700" s="254"/>
      <c r="S700" s="98"/>
    </row>
    <row r="701" spans="1:19" ht="22.5" customHeight="1">
      <c r="A701" s="204">
        <v>3051</v>
      </c>
      <c r="B701" s="209"/>
      <c r="C701" s="198"/>
      <c r="D701" s="198"/>
      <c r="E701" s="484" t="s">
        <v>286</v>
      </c>
      <c r="F701" s="371"/>
      <c r="G701" s="371"/>
      <c r="H701" s="271"/>
      <c r="I701" s="271"/>
      <c r="J701" s="663"/>
      <c r="K701" s="685"/>
      <c r="L701" s="670"/>
      <c r="M701" s="260"/>
      <c r="N701" s="260"/>
      <c r="O701" s="254"/>
      <c r="P701" s="254"/>
      <c r="Q701" s="254"/>
      <c r="R701" s="254"/>
      <c r="S701" s="98"/>
    </row>
    <row r="702" spans="1:19" ht="21" customHeight="1">
      <c r="A702" s="204"/>
      <c r="B702" s="209" t="s">
        <v>452</v>
      </c>
      <c r="C702" s="198">
        <v>5</v>
      </c>
      <c r="D702" s="198">
        <v>1</v>
      </c>
      <c r="E702" s="484" t="s">
        <v>152</v>
      </c>
      <c r="F702" s="277" t="s">
        <v>153</v>
      </c>
      <c r="G702" s="277"/>
      <c r="H702" s="271"/>
      <c r="I702" s="271"/>
      <c r="J702" s="663"/>
      <c r="K702" s="684"/>
      <c r="L702" s="669"/>
      <c r="M702" s="231"/>
      <c r="N702" s="231"/>
      <c r="O702" s="254"/>
      <c r="P702" s="254"/>
      <c r="Q702" s="254"/>
      <c r="R702" s="254"/>
      <c r="S702" s="98"/>
    </row>
    <row r="703" spans="1:19" ht="47.25">
      <c r="A703" s="204"/>
      <c r="B703" s="209"/>
      <c r="C703" s="198"/>
      <c r="D703" s="198"/>
      <c r="E703" s="484" t="s">
        <v>362</v>
      </c>
      <c r="F703" s="269"/>
      <c r="G703" s="269"/>
      <c r="H703" s="271"/>
      <c r="I703" s="271"/>
      <c r="J703" s="663"/>
      <c r="K703" s="684"/>
      <c r="L703" s="669"/>
      <c r="M703" s="231"/>
      <c r="N703" s="231"/>
      <c r="O703" s="254"/>
      <c r="P703" s="254"/>
      <c r="Q703" s="254"/>
      <c r="R703" s="254"/>
      <c r="S703" s="98"/>
    </row>
    <row r="704" spans="1:19" ht="23.25" customHeight="1">
      <c r="A704" s="204"/>
      <c r="B704" s="209"/>
      <c r="C704" s="198"/>
      <c r="D704" s="198"/>
      <c r="E704" s="484" t="s">
        <v>363</v>
      </c>
      <c r="F704" s="269"/>
      <c r="G704" s="269"/>
      <c r="H704" s="271"/>
      <c r="I704" s="271"/>
      <c r="J704" s="663"/>
      <c r="K704" s="684"/>
      <c r="L704" s="669"/>
      <c r="M704" s="231"/>
      <c r="N704" s="231"/>
      <c r="O704" s="254"/>
      <c r="P704" s="254"/>
      <c r="Q704" s="254"/>
      <c r="R704" s="254"/>
      <c r="S704" s="98"/>
    </row>
    <row r="705" spans="1:19" ht="18" hidden="1">
      <c r="A705" s="204">
        <v>3060</v>
      </c>
      <c r="B705" s="209"/>
      <c r="C705" s="198"/>
      <c r="D705" s="198"/>
      <c r="E705" s="484" t="s">
        <v>363</v>
      </c>
      <c r="F705" s="269"/>
      <c r="G705" s="269"/>
      <c r="H705" s="271"/>
      <c r="I705" s="271"/>
      <c r="J705" s="663"/>
      <c r="K705" s="681"/>
      <c r="L705" s="285"/>
      <c r="M705" s="251"/>
      <c r="N705" s="251"/>
      <c r="O705" s="254"/>
      <c r="P705" s="254"/>
      <c r="Q705" s="254"/>
      <c r="R705" s="254"/>
      <c r="S705" s="98"/>
    </row>
    <row r="706" spans="1:19" ht="19.5" customHeight="1">
      <c r="A706" s="204"/>
      <c r="B706" s="209" t="s">
        <v>452</v>
      </c>
      <c r="C706" s="198">
        <v>6</v>
      </c>
      <c r="D706" s="198">
        <v>0</v>
      </c>
      <c r="E706" s="484" t="s">
        <v>154</v>
      </c>
      <c r="F706" s="371" t="s">
        <v>155</v>
      </c>
      <c r="G706" s="371"/>
      <c r="H706" s="271">
        <f>H708</f>
        <v>1020</v>
      </c>
      <c r="I706" s="271">
        <f>I708</f>
        <v>1020</v>
      </c>
      <c r="J706" s="663"/>
      <c r="K706" s="183"/>
      <c r="L706" s="202"/>
      <c r="M706" s="253"/>
      <c r="N706" s="253"/>
      <c r="O706" s="254"/>
      <c r="P706" s="254"/>
      <c r="Q706" s="254"/>
      <c r="R706" s="254"/>
      <c r="S706" s="98"/>
    </row>
    <row r="707" spans="1:18" s="107" customFormat="1" ht="21.75" customHeight="1">
      <c r="A707" s="204">
        <v>3061</v>
      </c>
      <c r="B707" s="209"/>
      <c r="C707" s="198"/>
      <c r="D707" s="198"/>
      <c r="E707" s="484" t="s">
        <v>286</v>
      </c>
      <c r="F707" s="371"/>
      <c r="G707" s="371"/>
      <c r="H707" s="271"/>
      <c r="I707" s="271"/>
      <c r="J707" s="663"/>
      <c r="K707" s="183"/>
      <c r="L707" s="202"/>
      <c r="M707" s="253"/>
      <c r="N707" s="253"/>
      <c r="O707" s="255"/>
      <c r="P707" s="255"/>
      <c r="Q707" s="255"/>
      <c r="R707" s="255"/>
    </row>
    <row r="708" spans="1:19" ht="24.75" customHeight="1">
      <c r="A708" s="204"/>
      <c r="B708" s="209" t="s">
        <v>452</v>
      </c>
      <c r="C708" s="198">
        <v>6</v>
      </c>
      <c r="D708" s="198">
        <v>1</v>
      </c>
      <c r="E708" s="484" t="s">
        <v>154</v>
      </c>
      <c r="F708" s="277" t="s">
        <v>155</v>
      </c>
      <c r="G708" s="277"/>
      <c r="H708" s="271">
        <f>H710</f>
        <v>1020</v>
      </c>
      <c r="I708" s="271">
        <f>I710</f>
        <v>1020</v>
      </c>
      <c r="J708" s="663"/>
      <c r="K708" s="183"/>
      <c r="L708" s="202"/>
      <c r="M708" s="253"/>
      <c r="N708" s="253"/>
      <c r="O708" s="254"/>
      <c r="P708" s="254"/>
      <c r="Q708" s="254"/>
      <c r="R708" s="254"/>
      <c r="S708" s="98"/>
    </row>
    <row r="709" spans="1:18" s="107" customFormat="1" ht="28.5" customHeight="1">
      <c r="A709" s="204"/>
      <c r="B709" s="209"/>
      <c r="C709" s="198"/>
      <c r="D709" s="198"/>
      <c r="E709" s="484" t="s">
        <v>362</v>
      </c>
      <c r="F709" s="269"/>
      <c r="G709" s="269"/>
      <c r="H709" s="271"/>
      <c r="I709" s="271"/>
      <c r="J709" s="663"/>
      <c r="K709" s="183"/>
      <c r="L709" s="202"/>
      <c r="M709" s="253"/>
      <c r="N709" s="253"/>
      <c r="O709" s="255"/>
      <c r="P709" s="255"/>
      <c r="Q709" s="255"/>
      <c r="R709" s="255"/>
    </row>
    <row r="710" spans="1:19" ht="23.25" customHeight="1">
      <c r="A710" s="204"/>
      <c r="B710" s="209"/>
      <c r="C710" s="198"/>
      <c r="D710" s="198"/>
      <c r="E710" s="484" t="s">
        <v>1016</v>
      </c>
      <c r="F710" s="269"/>
      <c r="G710" s="269">
        <v>4728</v>
      </c>
      <c r="H710" s="271">
        <v>1020</v>
      </c>
      <c r="I710" s="271">
        <v>1020</v>
      </c>
      <c r="J710" s="663"/>
      <c r="K710" s="684"/>
      <c r="L710" s="669"/>
      <c r="M710" s="231"/>
      <c r="N710" s="231"/>
      <c r="O710" s="254"/>
      <c r="P710" s="254"/>
      <c r="Q710" s="254"/>
      <c r="R710" s="254"/>
      <c r="S710" s="98"/>
    </row>
    <row r="711" spans="1:18" s="107" customFormat="1" ht="18.75" customHeight="1">
      <c r="A711" s="204"/>
      <c r="B711" s="209"/>
      <c r="C711" s="198"/>
      <c r="D711" s="198"/>
      <c r="E711" s="484" t="s">
        <v>363</v>
      </c>
      <c r="F711" s="269"/>
      <c r="G711" s="269"/>
      <c r="H711" s="271"/>
      <c r="I711" s="271"/>
      <c r="J711" s="663"/>
      <c r="K711" s="685"/>
      <c r="L711" s="670"/>
      <c r="M711" s="260"/>
      <c r="N711" s="260"/>
      <c r="O711" s="255"/>
      <c r="P711" s="255"/>
      <c r="Q711" s="255"/>
      <c r="R711" s="255"/>
    </row>
    <row r="712" spans="1:19" ht="22.5" customHeight="1">
      <c r="A712" s="204">
        <v>3070</v>
      </c>
      <c r="B712" s="209"/>
      <c r="C712" s="198"/>
      <c r="D712" s="198"/>
      <c r="E712" s="484" t="s">
        <v>363</v>
      </c>
      <c r="F712" s="269"/>
      <c r="G712" s="269"/>
      <c r="H712" s="271"/>
      <c r="I712" s="271"/>
      <c r="J712" s="663"/>
      <c r="K712" s="684"/>
      <c r="L712" s="669"/>
      <c r="M712" s="231"/>
      <c r="N712" s="231"/>
      <c r="O712" s="254"/>
      <c r="P712" s="254"/>
      <c r="Q712" s="254"/>
      <c r="R712" s="254"/>
      <c r="S712" s="98"/>
    </row>
    <row r="713" spans="1:19" ht="41.25" customHeight="1">
      <c r="A713" s="204"/>
      <c r="B713" s="209" t="s">
        <v>452</v>
      </c>
      <c r="C713" s="198">
        <v>7</v>
      </c>
      <c r="D713" s="198">
        <v>0</v>
      </c>
      <c r="E713" s="484" t="s">
        <v>156</v>
      </c>
      <c r="F713" s="371" t="s">
        <v>157</v>
      </c>
      <c r="G713" s="371"/>
      <c r="H713" s="271">
        <f>H715</f>
        <v>14500</v>
      </c>
      <c r="I713" s="271">
        <f>I715</f>
        <v>14500</v>
      </c>
      <c r="J713" s="663"/>
      <c r="K713" s="685"/>
      <c r="L713" s="670"/>
      <c r="M713" s="260"/>
      <c r="N713" s="260"/>
      <c r="O713" s="254"/>
      <c r="P713" s="254"/>
      <c r="Q713" s="254"/>
      <c r="R713" s="254"/>
      <c r="S713" s="98"/>
    </row>
    <row r="714" spans="1:19" ht="18">
      <c r="A714" s="204">
        <v>3071</v>
      </c>
      <c r="B714" s="209"/>
      <c r="C714" s="198"/>
      <c r="D714" s="198"/>
      <c r="E714" s="484" t="s">
        <v>286</v>
      </c>
      <c r="F714" s="371"/>
      <c r="G714" s="371"/>
      <c r="H714" s="271"/>
      <c r="I714" s="271"/>
      <c r="J714" s="663"/>
      <c r="K714" s="684"/>
      <c r="L714" s="669"/>
      <c r="M714" s="231"/>
      <c r="N714" s="231"/>
      <c r="O714" s="254"/>
      <c r="P714" s="254"/>
      <c r="Q714" s="254"/>
      <c r="R714" s="254"/>
      <c r="S714" s="98"/>
    </row>
    <row r="715" spans="1:19" ht="32.25" customHeight="1">
      <c r="A715" s="204"/>
      <c r="B715" s="209" t="s">
        <v>452</v>
      </c>
      <c r="C715" s="198">
        <v>7</v>
      </c>
      <c r="D715" s="198">
        <v>1</v>
      </c>
      <c r="E715" s="484" t="s">
        <v>156</v>
      </c>
      <c r="F715" s="277" t="s">
        <v>159</v>
      </c>
      <c r="G715" s="277"/>
      <c r="H715" s="271">
        <f>H717+H718+H719+H720</f>
        <v>14500</v>
      </c>
      <c r="I715" s="271">
        <f>I717+I718+I719+I720</f>
        <v>14500</v>
      </c>
      <c r="J715" s="663"/>
      <c r="K715" s="684"/>
      <c r="L715" s="669"/>
      <c r="M715" s="231"/>
      <c r="N715" s="231"/>
      <c r="O715" s="254"/>
      <c r="P715" s="254"/>
      <c r="Q715" s="254"/>
      <c r="R715" s="254"/>
      <c r="S715" s="98"/>
    </row>
    <row r="716" spans="1:19" ht="47.25">
      <c r="A716" s="204"/>
      <c r="B716" s="209"/>
      <c r="C716" s="198"/>
      <c r="D716" s="198"/>
      <c r="E716" s="484" t="s">
        <v>362</v>
      </c>
      <c r="F716" s="269"/>
      <c r="G716" s="269"/>
      <c r="H716" s="271"/>
      <c r="I716" s="271"/>
      <c r="J716" s="663"/>
      <c r="K716" s="684"/>
      <c r="L716" s="669"/>
      <c r="M716" s="231"/>
      <c r="N716" s="231"/>
      <c r="O716" s="254"/>
      <c r="P716" s="254"/>
      <c r="Q716" s="254"/>
      <c r="R716" s="254"/>
      <c r="S716" s="98"/>
    </row>
    <row r="717" spans="1:19" ht="18">
      <c r="A717" s="204"/>
      <c r="B717" s="209"/>
      <c r="C717" s="198"/>
      <c r="D717" s="198"/>
      <c r="E717" s="484" t="s">
        <v>1017</v>
      </c>
      <c r="F717" s="269"/>
      <c r="G717" s="269">
        <v>4729</v>
      </c>
      <c r="H717" s="271">
        <v>9000</v>
      </c>
      <c r="I717" s="271">
        <f>H717</f>
        <v>9000</v>
      </c>
      <c r="J717" s="663"/>
      <c r="K717" s="684"/>
      <c r="L717" s="669"/>
      <c r="M717" s="231"/>
      <c r="N717" s="231"/>
      <c r="O717" s="254"/>
      <c r="P717" s="254"/>
      <c r="Q717" s="254"/>
      <c r="R717" s="254"/>
      <c r="S717" s="98"/>
    </row>
    <row r="718" spans="1:19" ht="18">
      <c r="A718" s="204"/>
      <c r="B718" s="209"/>
      <c r="C718" s="198"/>
      <c r="D718" s="198"/>
      <c r="E718" s="571" t="s">
        <v>1018</v>
      </c>
      <c r="F718" s="269"/>
      <c r="G718" s="269">
        <v>4269</v>
      </c>
      <c r="H718" s="279">
        <v>0</v>
      </c>
      <c r="I718" s="279">
        <v>0</v>
      </c>
      <c r="J718" s="663"/>
      <c r="K718" s="684"/>
      <c r="L718" s="669"/>
      <c r="M718" s="231"/>
      <c r="N718" s="231"/>
      <c r="O718" s="254"/>
      <c r="P718" s="254"/>
      <c r="Q718" s="254"/>
      <c r="R718" s="254"/>
      <c r="S718" s="98"/>
    </row>
    <row r="719" spans="1:19" ht="18">
      <c r="A719" s="204"/>
      <c r="B719" s="209"/>
      <c r="C719" s="198"/>
      <c r="D719" s="198"/>
      <c r="E719" s="484" t="s">
        <v>961</v>
      </c>
      <c r="F719" s="269"/>
      <c r="G719" s="269">
        <v>4261</v>
      </c>
      <c r="H719" s="271">
        <v>2500</v>
      </c>
      <c r="I719" s="271">
        <v>2500</v>
      </c>
      <c r="J719" s="663"/>
      <c r="K719" s="684"/>
      <c r="L719" s="669"/>
      <c r="M719" s="231"/>
      <c r="N719" s="231"/>
      <c r="O719" s="254"/>
      <c r="P719" s="254"/>
      <c r="Q719" s="254"/>
      <c r="R719" s="254"/>
      <c r="S719" s="98"/>
    </row>
    <row r="720" spans="1:19" ht="18">
      <c r="A720" s="204">
        <v>3080</v>
      </c>
      <c r="B720" s="209"/>
      <c r="C720" s="198"/>
      <c r="D720" s="198"/>
      <c r="E720" s="484" t="s">
        <v>957</v>
      </c>
      <c r="F720" s="269"/>
      <c r="G720" s="269">
        <v>4212</v>
      </c>
      <c r="H720" s="271">
        <v>3000</v>
      </c>
      <c r="I720" s="271">
        <v>3000</v>
      </c>
      <c r="J720" s="663"/>
      <c r="K720" s="684"/>
      <c r="L720" s="669"/>
      <c r="M720" s="231"/>
      <c r="N720" s="231"/>
      <c r="O720" s="254"/>
      <c r="P720" s="254"/>
      <c r="Q720" s="254"/>
      <c r="R720" s="254"/>
      <c r="S720" s="98"/>
    </row>
    <row r="721" spans="1:19" ht="26.25" customHeight="1">
      <c r="A721" s="204"/>
      <c r="B721" s="209" t="s">
        <v>452</v>
      </c>
      <c r="C721" s="198">
        <v>8</v>
      </c>
      <c r="D721" s="198">
        <v>0</v>
      </c>
      <c r="E721" s="484" t="s">
        <v>160</v>
      </c>
      <c r="F721" s="371" t="s">
        <v>161</v>
      </c>
      <c r="G721" s="371"/>
      <c r="H721" s="271"/>
      <c r="I721" s="271"/>
      <c r="J721" s="663"/>
      <c r="K721" s="183"/>
      <c r="L721" s="202"/>
      <c r="M721" s="253"/>
      <c r="N721" s="253"/>
      <c r="O721" s="254"/>
      <c r="P721" s="254"/>
      <c r="Q721" s="254"/>
      <c r="R721" s="254"/>
      <c r="S721" s="98"/>
    </row>
    <row r="722" spans="1:19" ht="20.25" customHeight="1">
      <c r="A722" s="204">
        <v>3081</v>
      </c>
      <c r="B722" s="209"/>
      <c r="C722" s="198"/>
      <c r="D722" s="198"/>
      <c r="E722" s="484" t="s">
        <v>286</v>
      </c>
      <c r="F722" s="371"/>
      <c r="G722" s="371"/>
      <c r="H722" s="271"/>
      <c r="I722" s="271"/>
      <c r="J722" s="663"/>
      <c r="K722" s="183"/>
      <c r="L722" s="202"/>
      <c r="M722" s="253"/>
      <c r="N722" s="253"/>
      <c r="O722" s="254"/>
      <c r="P722" s="254"/>
      <c r="Q722" s="254"/>
      <c r="R722" s="254"/>
      <c r="S722" s="98"/>
    </row>
    <row r="723" spans="1:19" ht="19.5" customHeight="1">
      <c r="A723" s="204"/>
      <c r="B723" s="209" t="s">
        <v>452</v>
      </c>
      <c r="C723" s="198">
        <v>8</v>
      </c>
      <c r="D723" s="198">
        <v>1</v>
      </c>
      <c r="E723" s="484" t="s">
        <v>160</v>
      </c>
      <c r="F723" s="277" t="s">
        <v>162</v>
      </c>
      <c r="G723" s="277"/>
      <c r="H723" s="271"/>
      <c r="I723" s="271"/>
      <c r="J723" s="663"/>
      <c r="K723" s="183"/>
      <c r="L723" s="202"/>
      <c r="M723" s="253"/>
      <c r="N723" s="253"/>
      <c r="O723" s="254"/>
      <c r="P723" s="254"/>
      <c r="Q723" s="254"/>
      <c r="R723" s="254"/>
      <c r="S723" s="98"/>
    </row>
    <row r="724" spans="1:19" ht="20.25" customHeight="1">
      <c r="A724" s="204">
        <v>3090</v>
      </c>
      <c r="B724" s="209"/>
      <c r="C724" s="198"/>
      <c r="D724" s="198"/>
      <c r="E724" s="484" t="s">
        <v>286</v>
      </c>
      <c r="F724" s="371"/>
      <c r="G724" s="371"/>
      <c r="H724" s="271"/>
      <c r="I724" s="271"/>
      <c r="J724" s="663"/>
      <c r="K724" s="183"/>
      <c r="L724" s="202"/>
      <c r="M724" s="253"/>
      <c r="N724" s="253"/>
      <c r="O724" s="254"/>
      <c r="P724" s="254"/>
      <c r="Q724" s="254"/>
      <c r="R724" s="254"/>
      <c r="S724" s="98"/>
    </row>
    <row r="725" spans="1:19" ht="39.75" customHeight="1">
      <c r="A725" s="204"/>
      <c r="B725" s="209" t="s">
        <v>452</v>
      </c>
      <c r="C725" s="213">
        <v>9</v>
      </c>
      <c r="D725" s="198">
        <v>0</v>
      </c>
      <c r="E725" s="484" t="s">
        <v>163</v>
      </c>
      <c r="F725" s="371" t="s">
        <v>164</v>
      </c>
      <c r="G725" s="371"/>
      <c r="H725" s="271">
        <f>H729+H730+H731+H732+H733+H734+H737</f>
        <v>49196.8</v>
      </c>
      <c r="I725" s="271">
        <f>I727</f>
        <v>49196.8</v>
      </c>
      <c r="J725" s="663"/>
      <c r="K725" s="183"/>
      <c r="L725" s="202"/>
      <c r="M725" s="253"/>
      <c r="N725" s="253"/>
      <c r="O725" s="254"/>
      <c r="P725" s="254"/>
      <c r="Q725" s="254"/>
      <c r="R725" s="254"/>
      <c r="S725" s="98"/>
    </row>
    <row r="726" spans="1:19" ht="18">
      <c r="A726" s="204">
        <v>3091</v>
      </c>
      <c r="B726" s="209"/>
      <c r="C726" s="198"/>
      <c r="D726" s="198"/>
      <c r="E726" s="484" t="s">
        <v>286</v>
      </c>
      <c r="F726" s="371"/>
      <c r="G726" s="371"/>
      <c r="H726" s="271"/>
      <c r="I726" s="271"/>
      <c r="J726" s="663"/>
      <c r="K726" s="183"/>
      <c r="L726" s="202"/>
      <c r="M726" s="253"/>
      <c r="N726" s="253"/>
      <c r="O726" s="254"/>
      <c r="P726" s="254"/>
      <c r="Q726" s="254"/>
      <c r="R726" s="254"/>
      <c r="S726" s="98"/>
    </row>
    <row r="727" spans="1:19" ht="30.75" customHeight="1">
      <c r="A727" s="204"/>
      <c r="B727" s="209" t="s">
        <v>452</v>
      </c>
      <c r="C727" s="213">
        <v>9</v>
      </c>
      <c r="D727" s="198">
        <v>1</v>
      </c>
      <c r="E727" s="484" t="s">
        <v>163</v>
      </c>
      <c r="F727" s="277" t="s">
        <v>165</v>
      </c>
      <c r="G727" s="277"/>
      <c r="H727" s="271">
        <f>H729+H730+H731+H732+H733+H734+H737</f>
        <v>49196.8</v>
      </c>
      <c r="I727" s="271">
        <f>I729+I730+I731+I732+I733+I734+I737</f>
        <v>49196.8</v>
      </c>
      <c r="J727" s="663"/>
      <c r="K727" s="183"/>
      <c r="L727" s="202"/>
      <c r="M727" s="253"/>
      <c r="N727" s="253"/>
      <c r="O727" s="254"/>
      <c r="P727" s="254"/>
      <c r="Q727" s="254"/>
      <c r="R727" s="254"/>
      <c r="S727" s="98"/>
    </row>
    <row r="728" spans="1:18" s="105" customFormat="1" ht="42" customHeight="1">
      <c r="A728" s="204"/>
      <c r="B728" s="209"/>
      <c r="C728" s="198"/>
      <c r="D728" s="198"/>
      <c r="E728" s="484" t="s">
        <v>362</v>
      </c>
      <c r="F728" s="269"/>
      <c r="G728" s="269"/>
      <c r="H728" s="271"/>
      <c r="I728" s="271"/>
      <c r="J728" s="663"/>
      <c r="K728" s="683"/>
      <c r="L728" s="543"/>
      <c r="M728" s="200"/>
      <c r="N728" s="200"/>
      <c r="O728" s="252"/>
      <c r="P728" s="252"/>
      <c r="Q728" s="252"/>
      <c r="R728" s="252"/>
    </row>
    <row r="729" spans="1:19" ht="20.25" customHeight="1">
      <c r="A729" s="204"/>
      <c r="B729" s="209"/>
      <c r="C729" s="198"/>
      <c r="D729" s="198"/>
      <c r="E729" s="484" t="s">
        <v>956</v>
      </c>
      <c r="F729" s="269"/>
      <c r="G729" s="269">
        <v>4111</v>
      </c>
      <c r="H729" s="271">
        <v>45307.9</v>
      </c>
      <c r="I729" s="271">
        <f>H729</f>
        <v>45307.9</v>
      </c>
      <c r="J729" s="663"/>
      <c r="K729" s="183"/>
      <c r="L729" s="202"/>
      <c r="M729" s="253"/>
      <c r="N729" s="253"/>
      <c r="O729" s="254"/>
      <c r="P729" s="254"/>
      <c r="Q729" s="254"/>
      <c r="R729" s="254"/>
      <c r="S729" s="98"/>
    </row>
    <row r="730" spans="1:19" ht="21" customHeight="1">
      <c r="A730" s="204"/>
      <c r="B730" s="209"/>
      <c r="C730" s="198"/>
      <c r="D730" s="198"/>
      <c r="E730" s="484" t="s">
        <v>957</v>
      </c>
      <c r="F730" s="269"/>
      <c r="G730" s="269">
        <v>4212</v>
      </c>
      <c r="H730" s="271">
        <v>1956.9</v>
      </c>
      <c r="I730" s="271">
        <f aca="true" t="shared" si="4" ref="I730:I737">H730</f>
        <v>1956.9</v>
      </c>
      <c r="J730" s="663"/>
      <c r="K730" s="183"/>
      <c r="L730" s="202"/>
      <c r="M730" s="253"/>
      <c r="N730" s="253"/>
      <c r="O730" s="254"/>
      <c r="P730" s="254"/>
      <c r="Q730" s="254"/>
      <c r="R730" s="254"/>
      <c r="S730" s="98"/>
    </row>
    <row r="731" spans="1:18" s="107" customFormat="1" ht="18.75" customHeight="1">
      <c r="A731" s="204"/>
      <c r="B731" s="209"/>
      <c r="C731" s="198"/>
      <c r="D731" s="198"/>
      <c r="E731" s="484" t="s">
        <v>958</v>
      </c>
      <c r="F731" s="269"/>
      <c r="G731" s="269">
        <v>4214</v>
      </c>
      <c r="H731" s="279">
        <v>524</v>
      </c>
      <c r="I731" s="271">
        <f t="shared" si="4"/>
        <v>524</v>
      </c>
      <c r="J731" s="663"/>
      <c r="K731" s="183"/>
      <c r="L731" s="202"/>
      <c r="M731" s="253"/>
      <c r="N731" s="253"/>
      <c r="O731" s="255"/>
      <c r="P731" s="255"/>
      <c r="Q731" s="255"/>
      <c r="R731" s="255"/>
    </row>
    <row r="732" spans="1:19" ht="18">
      <c r="A732" s="204"/>
      <c r="B732" s="209"/>
      <c r="C732" s="198"/>
      <c r="D732" s="198"/>
      <c r="E732" s="484" t="s">
        <v>959</v>
      </c>
      <c r="F732" s="269"/>
      <c r="G732" s="269">
        <v>4213</v>
      </c>
      <c r="H732" s="279">
        <v>40</v>
      </c>
      <c r="I732" s="279">
        <f t="shared" si="4"/>
        <v>40</v>
      </c>
      <c r="J732" s="663"/>
      <c r="K732" s="681"/>
      <c r="L732" s="285"/>
      <c r="M732" s="251"/>
      <c r="N732" s="251"/>
      <c r="O732" s="254"/>
      <c r="P732" s="254"/>
      <c r="Q732" s="254"/>
      <c r="R732" s="254"/>
      <c r="S732" s="98"/>
    </row>
    <row r="733" spans="1:19" ht="18.75" customHeight="1">
      <c r="A733" s="204"/>
      <c r="B733" s="209"/>
      <c r="C733" s="198"/>
      <c r="D733" s="198"/>
      <c r="E733" s="484" t="s">
        <v>960</v>
      </c>
      <c r="F733" s="269"/>
      <c r="G733" s="269">
        <v>4216</v>
      </c>
      <c r="H733" s="271">
        <v>468</v>
      </c>
      <c r="I733" s="271">
        <f t="shared" si="4"/>
        <v>468</v>
      </c>
      <c r="J733" s="663"/>
      <c r="K733" s="681"/>
      <c r="L733" s="285"/>
      <c r="M733" s="251"/>
      <c r="N733" s="251"/>
      <c r="O733" s="254"/>
      <c r="P733" s="254"/>
      <c r="Q733" s="254"/>
      <c r="R733" s="254"/>
      <c r="S733" s="98"/>
    </row>
    <row r="734" spans="1:19" ht="17.25" customHeight="1">
      <c r="A734" s="204"/>
      <c r="B734" s="209"/>
      <c r="C734" s="198"/>
      <c r="D734" s="198"/>
      <c r="E734" s="484" t="s">
        <v>961</v>
      </c>
      <c r="F734" s="269"/>
      <c r="G734" s="269">
        <v>4261</v>
      </c>
      <c r="H734" s="271">
        <v>500</v>
      </c>
      <c r="I734" s="271">
        <f t="shared" si="4"/>
        <v>500</v>
      </c>
      <c r="J734" s="663"/>
      <c r="K734" s="183"/>
      <c r="L734" s="202"/>
      <c r="M734" s="253"/>
      <c r="N734" s="253"/>
      <c r="O734" s="254"/>
      <c r="P734" s="254"/>
      <c r="Q734" s="254"/>
      <c r="R734" s="254"/>
      <c r="S734" s="98"/>
    </row>
    <row r="735" spans="1:20" ht="18" hidden="1">
      <c r="A735" s="204"/>
      <c r="B735" s="209"/>
      <c r="C735" s="198"/>
      <c r="D735" s="198"/>
      <c r="E735" s="484" t="s">
        <v>962</v>
      </c>
      <c r="F735" s="269"/>
      <c r="G735" s="269">
        <v>4264</v>
      </c>
      <c r="H735" s="271"/>
      <c r="I735" s="271">
        <f t="shared" si="4"/>
        <v>0</v>
      </c>
      <c r="J735" s="271"/>
      <c r="K735" s="182"/>
      <c r="L735" s="264"/>
      <c r="M735" s="264"/>
      <c r="N735" s="182"/>
      <c r="O735" s="182"/>
      <c r="P735" s="182"/>
      <c r="Q735" s="265"/>
      <c r="R735" s="265"/>
      <c r="S735" s="136"/>
      <c r="T735" s="136"/>
    </row>
    <row r="736" spans="1:20" ht="18" hidden="1">
      <c r="A736" s="204"/>
      <c r="B736" s="209"/>
      <c r="C736" s="198"/>
      <c r="D736" s="198"/>
      <c r="E736" s="572"/>
      <c r="F736" s="269"/>
      <c r="G736" s="269"/>
      <c r="H736" s="271"/>
      <c r="I736" s="271">
        <f t="shared" si="4"/>
        <v>0</v>
      </c>
      <c r="J736" s="271"/>
      <c r="K736" s="182"/>
      <c r="L736" s="264"/>
      <c r="M736" s="264"/>
      <c r="N736" s="182"/>
      <c r="O736" s="182"/>
      <c r="P736" s="182"/>
      <c r="Q736" s="265"/>
      <c r="R736" s="265"/>
      <c r="S736" s="136"/>
      <c r="T736" s="136"/>
    </row>
    <row r="737" spans="1:20" ht="18">
      <c r="A737" s="204"/>
      <c r="B737" s="209"/>
      <c r="C737" s="198"/>
      <c r="D737" s="198"/>
      <c r="E737" s="484" t="s">
        <v>1001</v>
      </c>
      <c r="F737" s="269"/>
      <c r="G737" s="269">
        <v>4264</v>
      </c>
      <c r="H737" s="271">
        <v>400</v>
      </c>
      <c r="I737" s="271">
        <f t="shared" si="4"/>
        <v>400</v>
      </c>
      <c r="J737" s="271"/>
      <c r="K737" s="182"/>
      <c r="L737" s="264"/>
      <c r="M737" s="264"/>
      <c r="N737" s="182"/>
      <c r="O737" s="182"/>
      <c r="P737" s="182"/>
      <c r="Q737" s="183"/>
      <c r="R737" s="183"/>
      <c r="S737" s="135"/>
      <c r="T737" s="135"/>
    </row>
    <row r="738" spans="1:20" ht="18">
      <c r="A738" s="204">
        <v>3092</v>
      </c>
      <c r="B738" s="209"/>
      <c r="C738" s="198"/>
      <c r="D738" s="198"/>
      <c r="E738" s="484" t="s">
        <v>363</v>
      </c>
      <c r="F738" s="269"/>
      <c r="G738" s="269"/>
      <c r="H738" s="271"/>
      <c r="I738" s="271"/>
      <c r="J738" s="271"/>
      <c r="K738" s="182"/>
      <c r="L738" s="264"/>
      <c r="M738" s="264"/>
      <c r="N738" s="182"/>
      <c r="O738" s="182"/>
      <c r="P738" s="182"/>
      <c r="Q738" s="183"/>
      <c r="R738" s="183"/>
      <c r="S738" s="135"/>
      <c r="T738" s="135"/>
    </row>
    <row r="739" spans="1:20" ht="47.25">
      <c r="A739" s="204"/>
      <c r="B739" s="209" t="s">
        <v>452</v>
      </c>
      <c r="C739" s="213">
        <v>9</v>
      </c>
      <c r="D739" s="198">
        <v>2</v>
      </c>
      <c r="E739" s="484" t="s">
        <v>472</v>
      </c>
      <c r="F739" s="277"/>
      <c r="G739" s="277"/>
      <c r="H739" s="271"/>
      <c r="I739" s="271"/>
      <c r="J739" s="271"/>
      <c r="K739" s="182"/>
      <c r="L739" s="264"/>
      <c r="M739" s="264"/>
      <c r="N739" s="182"/>
      <c r="O739" s="182"/>
      <c r="P739" s="182"/>
      <c r="Q739" s="183"/>
      <c r="R739" s="183"/>
      <c r="S739" s="135"/>
      <c r="T739" s="135"/>
    </row>
    <row r="740" spans="1:20" ht="47.25">
      <c r="A740" s="204"/>
      <c r="B740" s="209"/>
      <c r="C740" s="198"/>
      <c r="D740" s="198"/>
      <c r="E740" s="484" t="s">
        <v>362</v>
      </c>
      <c r="F740" s="269"/>
      <c r="G740" s="269"/>
      <c r="H740" s="271"/>
      <c r="I740" s="271"/>
      <c r="J740" s="271"/>
      <c r="K740" s="182"/>
      <c r="L740" s="264"/>
      <c r="M740" s="264"/>
      <c r="N740" s="182"/>
      <c r="O740" s="182"/>
      <c r="P740" s="182"/>
      <c r="Q740" s="183"/>
      <c r="R740" s="183"/>
      <c r="S740" s="135"/>
      <c r="T740" s="135"/>
    </row>
    <row r="741" spans="1:20" ht="18">
      <c r="A741" s="204"/>
      <c r="B741" s="209"/>
      <c r="C741" s="198"/>
      <c r="D741" s="198"/>
      <c r="E741" s="484" t="s">
        <v>363</v>
      </c>
      <c r="F741" s="269"/>
      <c r="G741" s="269"/>
      <c r="H741" s="271"/>
      <c r="I741" s="271"/>
      <c r="J741" s="271"/>
      <c r="K741" s="182"/>
      <c r="L741" s="264"/>
      <c r="M741" s="264"/>
      <c r="N741" s="182"/>
      <c r="O741" s="182"/>
      <c r="P741" s="182"/>
      <c r="Q741" s="183"/>
      <c r="R741" s="183"/>
      <c r="S741" s="135"/>
      <c r="T741" s="135"/>
    </row>
    <row r="742" spans="1:20" ht="18">
      <c r="A742" s="204">
        <v>3100</v>
      </c>
      <c r="B742" s="209"/>
      <c r="C742" s="198"/>
      <c r="D742" s="198"/>
      <c r="E742" s="484" t="s">
        <v>363</v>
      </c>
      <c r="F742" s="269"/>
      <c r="G742" s="269"/>
      <c r="H742" s="271"/>
      <c r="I742" s="271"/>
      <c r="J742" s="271"/>
      <c r="K742" s="182"/>
      <c r="L742" s="264"/>
      <c r="M742" s="264"/>
      <c r="N742" s="182"/>
      <c r="O742" s="182"/>
      <c r="P742" s="182"/>
      <c r="Q742" s="183"/>
      <c r="R742" s="183"/>
      <c r="S742" s="135"/>
      <c r="T742" s="135"/>
    </row>
    <row r="743" spans="1:20" ht="31.5">
      <c r="A743" s="204"/>
      <c r="B743" s="209" t="s">
        <v>453</v>
      </c>
      <c r="C743" s="209">
        <v>0</v>
      </c>
      <c r="D743" s="209">
        <v>0</v>
      </c>
      <c r="E743" s="475" t="s">
        <v>919</v>
      </c>
      <c r="F743" s="276"/>
      <c r="G743" s="276"/>
      <c r="H743" s="271">
        <f>H745+H747</f>
        <v>233083.3</v>
      </c>
      <c r="I743" s="271">
        <f>I745+I747</f>
        <v>233083.3</v>
      </c>
      <c r="J743" s="271"/>
      <c r="K743" s="182"/>
      <c r="L743" s="264"/>
      <c r="M743" s="264"/>
      <c r="N743" s="182"/>
      <c r="O743" s="182"/>
      <c r="P743" s="182"/>
      <c r="Q743" s="183"/>
      <c r="R743" s="183"/>
      <c r="S743" s="135"/>
      <c r="T743" s="135"/>
    </row>
    <row r="744" spans="1:20" ht="18">
      <c r="A744" s="204">
        <v>3110</v>
      </c>
      <c r="B744" s="209"/>
      <c r="C744" s="198"/>
      <c r="D744" s="198"/>
      <c r="E744" s="484" t="s">
        <v>285</v>
      </c>
      <c r="F744" s="269"/>
      <c r="G744" s="269"/>
      <c r="H744" s="271"/>
      <c r="I744" s="271"/>
      <c r="J744" s="271"/>
      <c r="K744" s="182"/>
      <c r="L744" s="264"/>
      <c r="M744" s="264"/>
      <c r="N744" s="182"/>
      <c r="O744" s="182"/>
      <c r="P744" s="182"/>
      <c r="Q744" s="183"/>
      <c r="R744" s="183"/>
      <c r="S744" s="135"/>
      <c r="T744" s="135"/>
    </row>
    <row r="745" spans="1:20" ht="31.5">
      <c r="A745" s="204"/>
      <c r="B745" s="435" t="s">
        <v>453</v>
      </c>
      <c r="C745" s="435">
        <v>1</v>
      </c>
      <c r="D745" s="435">
        <v>0</v>
      </c>
      <c r="E745" s="468" t="s">
        <v>215</v>
      </c>
      <c r="F745" s="277"/>
      <c r="G745" s="277"/>
      <c r="H745" s="271"/>
      <c r="I745" s="271"/>
      <c r="J745" s="271"/>
      <c r="K745" s="182"/>
      <c r="L745" s="264"/>
      <c r="M745" s="264"/>
      <c r="N745" s="182"/>
      <c r="O745" s="182"/>
      <c r="P745" s="182"/>
      <c r="Q745" s="183"/>
      <c r="R745" s="183"/>
      <c r="S745" s="135"/>
      <c r="T745" s="135"/>
    </row>
    <row r="746" spans="1:20" ht="18">
      <c r="A746" s="204">
        <v>3112</v>
      </c>
      <c r="B746" s="209"/>
      <c r="C746" s="198"/>
      <c r="D746" s="198"/>
      <c r="E746" s="484" t="s">
        <v>286</v>
      </c>
      <c r="F746" s="371"/>
      <c r="G746" s="371"/>
      <c r="H746" s="271"/>
      <c r="I746" s="271"/>
      <c r="J746" s="271"/>
      <c r="K746" s="182"/>
      <c r="L746" s="264"/>
      <c r="M746" s="264"/>
      <c r="N746" s="182"/>
      <c r="O746" s="182"/>
      <c r="P746" s="182"/>
      <c r="Q746" s="183"/>
      <c r="R746" s="183"/>
      <c r="S746" s="135"/>
      <c r="T746" s="135"/>
    </row>
    <row r="747" spans="1:20" ht="18">
      <c r="A747" s="204"/>
      <c r="B747" s="435" t="s">
        <v>453</v>
      </c>
      <c r="C747" s="435">
        <v>1</v>
      </c>
      <c r="D747" s="435">
        <v>2</v>
      </c>
      <c r="E747" s="468" t="s">
        <v>216</v>
      </c>
      <c r="F747" s="277"/>
      <c r="G747" s="277"/>
      <c r="H747" s="271">
        <f>H749</f>
        <v>233083.3</v>
      </c>
      <c r="I747" s="271">
        <f>I749</f>
        <v>233083.3</v>
      </c>
      <c r="J747" s="271"/>
      <c r="K747" s="182"/>
      <c r="L747" s="264"/>
      <c r="M747" s="264"/>
      <c r="N747" s="182"/>
      <c r="O747" s="182"/>
      <c r="P747" s="182"/>
      <c r="Q747" s="183"/>
      <c r="R747" s="183"/>
      <c r="S747" s="135"/>
      <c r="T747" s="135"/>
    </row>
    <row r="748" spans="1:20" ht="47.25">
      <c r="A748" s="204"/>
      <c r="B748" s="209"/>
      <c r="C748" s="198"/>
      <c r="D748" s="198"/>
      <c r="E748" s="484" t="s">
        <v>362</v>
      </c>
      <c r="F748" s="269"/>
      <c r="G748" s="269"/>
      <c r="H748" s="271"/>
      <c r="I748" s="271"/>
      <c r="J748" s="271"/>
      <c r="K748" s="182"/>
      <c r="L748" s="264"/>
      <c r="M748" s="264"/>
      <c r="N748" s="182"/>
      <c r="O748" s="182"/>
      <c r="P748" s="182"/>
      <c r="Q748" s="183"/>
      <c r="R748" s="183"/>
      <c r="S748" s="135"/>
      <c r="T748" s="135"/>
    </row>
    <row r="749" spans="1:20" ht="18">
      <c r="A749" s="204"/>
      <c r="B749" s="209"/>
      <c r="C749" s="198"/>
      <c r="D749" s="198"/>
      <c r="E749" s="484" t="s">
        <v>1019</v>
      </c>
      <c r="F749" s="269"/>
      <c r="G749" s="269">
        <v>4891</v>
      </c>
      <c r="H749" s="271">
        <v>233083.3</v>
      </c>
      <c r="I749" s="271">
        <f>H749</f>
        <v>233083.3</v>
      </c>
      <c r="J749" s="271"/>
      <c r="K749" s="182"/>
      <c r="L749" s="264"/>
      <c r="M749" s="264"/>
      <c r="N749" s="182"/>
      <c r="O749" s="182"/>
      <c r="P749" s="183"/>
      <c r="Q749" s="183"/>
      <c r="R749" s="183"/>
      <c r="S749" s="135"/>
      <c r="T749" s="135"/>
    </row>
    <row r="750" spans="1:20" ht="18">
      <c r="A750" s="204"/>
      <c r="B750" s="209"/>
      <c r="C750" s="198"/>
      <c r="D750" s="198"/>
      <c r="E750" s="484" t="s">
        <v>363</v>
      </c>
      <c r="F750" s="269"/>
      <c r="G750" s="269"/>
      <c r="H750" s="271"/>
      <c r="I750" s="271"/>
      <c r="J750" s="271"/>
      <c r="K750" s="182"/>
      <c r="L750" s="264"/>
      <c r="M750" s="264"/>
      <c r="N750" s="182"/>
      <c r="O750" s="182"/>
      <c r="P750" s="182"/>
      <c r="Q750" s="183"/>
      <c r="R750" s="183"/>
      <c r="S750" s="135"/>
      <c r="T750" s="135"/>
    </row>
    <row r="751" spans="1:20" ht="18">
      <c r="A751" s="204"/>
      <c r="B751" s="209"/>
      <c r="C751" s="198"/>
      <c r="D751" s="198"/>
      <c r="E751" s="484" t="s">
        <v>363</v>
      </c>
      <c r="F751" s="269"/>
      <c r="G751" s="269"/>
      <c r="H751" s="271"/>
      <c r="I751" s="271"/>
      <c r="J751" s="271"/>
      <c r="K751" s="182"/>
      <c r="L751" s="264"/>
      <c r="M751" s="264"/>
      <c r="N751" s="182"/>
      <c r="O751" s="182"/>
      <c r="P751" s="182"/>
      <c r="Q751" s="183"/>
      <c r="R751" s="183"/>
      <c r="S751" s="135"/>
      <c r="T751" s="135"/>
    </row>
    <row r="752" spans="1:20" ht="18">
      <c r="A752" s="245"/>
      <c r="B752" s="556"/>
      <c r="C752" s="438"/>
      <c r="D752" s="439"/>
      <c r="E752" s="235"/>
      <c r="F752" s="187"/>
      <c r="G752" s="187"/>
      <c r="H752" s="280"/>
      <c r="I752" s="280"/>
      <c r="J752" s="280"/>
      <c r="K752" s="182"/>
      <c r="L752" s="264"/>
      <c r="M752" s="264"/>
      <c r="N752" s="182"/>
      <c r="O752" s="182"/>
      <c r="P752" s="182"/>
      <c r="Q752" s="183"/>
      <c r="R752" s="183"/>
      <c r="S752" s="135"/>
      <c r="T752" s="135"/>
    </row>
    <row r="753" spans="1:20" ht="18">
      <c r="A753" s="245"/>
      <c r="B753" s="442"/>
      <c r="C753" s="438"/>
      <c r="D753" s="439"/>
      <c r="E753" s="235"/>
      <c r="F753" s="187"/>
      <c r="G753" s="187"/>
      <c r="H753" s="280"/>
      <c r="I753" s="280"/>
      <c r="J753" s="280"/>
      <c r="K753" s="182"/>
      <c r="L753" s="264"/>
      <c r="M753" s="264"/>
      <c r="N753" s="182"/>
      <c r="O753" s="182"/>
      <c r="P753" s="182"/>
      <c r="Q753" s="183"/>
      <c r="R753" s="183"/>
      <c r="S753" s="135"/>
      <c r="T753" s="135"/>
    </row>
    <row r="754" spans="1:20" ht="18">
      <c r="A754" s="245"/>
      <c r="B754" s="442"/>
      <c r="C754" s="438"/>
      <c r="D754" s="439"/>
      <c r="E754" s="182"/>
      <c r="F754" s="187"/>
      <c r="G754" s="187"/>
      <c r="H754" s="280"/>
      <c r="I754" s="280"/>
      <c r="J754" s="280"/>
      <c r="K754" s="182"/>
      <c r="L754" s="264"/>
      <c r="M754" s="264"/>
      <c r="N754" s="182"/>
      <c r="O754" s="182"/>
      <c r="P754" s="182"/>
      <c r="Q754" s="183"/>
      <c r="R754" s="183"/>
      <c r="S754" s="135"/>
      <c r="T754" s="135"/>
    </row>
    <row r="755" spans="1:20" ht="18">
      <c r="A755" s="245"/>
      <c r="B755" s="442"/>
      <c r="C755" s="557"/>
      <c r="D755" s="443"/>
      <c r="E755" s="235"/>
      <c r="F755" s="187"/>
      <c r="G755" s="187"/>
      <c r="H755" s="280"/>
      <c r="I755" s="280"/>
      <c r="J755" s="280"/>
      <c r="K755" s="182"/>
      <c r="L755" s="264"/>
      <c r="M755" s="264"/>
      <c r="N755" s="182"/>
      <c r="O755" s="182"/>
      <c r="P755" s="182"/>
      <c r="Q755" s="183"/>
      <c r="R755" s="183"/>
      <c r="S755" s="135"/>
      <c r="T755" s="135"/>
    </row>
    <row r="756" spans="1:20" ht="18">
      <c r="A756" s="245"/>
      <c r="B756" s="442"/>
      <c r="C756" s="557"/>
      <c r="D756" s="443"/>
      <c r="E756" s="235"/>
      <c r="F756" s="187"/>
      <c r="G756" s="187"/>
      <c r="H756" s="280"/>
      <c r="I756" s="280"/>
      <c r="J756" s="280"/>
      <c r="K756" s="182"/>
      <c r="L756" s="264"/>
      <c r="M756" s="264"/>
      <c r="N756" s="182"/>
      <c r="O756" s="182"/>
      <c r="P756" s="182"/>
      <c r="Q756" s="183"/>
      <c r="R756" s="183"/>
      <c r="S756" s="135"/>
      <c r="T756" s="135"/>
    </row>
    <row r="757" spans="1:20" ht="18">
      <c r="A757" s="245"/>
      <c r="B757" s="442"/>
      <c r="C757" s="557"/>
      <c r="D757" s="443"/>
      <c r="E757" s="235"/>
      <c r="F757" s="187"/>
      <c r="G757" s="187"/>
      <c r="H757" s="280"/>
      <c r="I757" s="280"/>
      <c r="J757" s="280"/>
      <c r="K757" s="182"/>
      <c r="L757" s="264"/>
      <c r="M757" s="264"/>
      <c r="N757" s="182"/>
      <c r="O757" s="182"/>
      <c r="P757" s="182"/>
      <c r="Q757" s="183"/>
      <c r="R757" s="183"/>
      <c r="S757" s="135"/>
      <c r="T757" s="135"/>
    </row>
    <row r="758" spans="1:20" ht="18">
      <c r="A758" s="245"/>
      <c r="B758" s="442"/>
      <c r="C758" s="557"/>
      <c r="D758" s="443"/>
      <c r="E758" s="235"/>
      <c r="F758" s="187"/>
      <c r="G758" s="187"/>
      <c r="H758" s="280"/>
      <c r="I758" s="280"/>
      <c r="J758" s="280"/>
      <c r="K758" s="182"/>
      <c r="L758" s="264"/>
      <c r="M758" s="264"/>
      <c r="N758" s="182"/>
      <c r="O758" s="182"/>
      <c r="P758" s="182"/>
      <c r="Q758" s="183"/>
      <c r="R758" s="183"/>
      <c r="S758" s="135"/>
      <c r="T758" s="135"/>
    </row>
    <row r="759" spans="1:20" ht="18">
      <c r="A759" s="245"/>
      <c r="B759" s="442"/>
      <c r="C759" s="558"/>
      <c r="D759" s="443"/>
      <c r="E759" s="235"/>
      <c r="F759" s="187"/>
      <c r="G759" s="187"/>
      <c r="H759" s="280"/>
      <c r="I759" s="280"/>
      <c r="J759" s="280"/>
      <c r="K759" s="182"/>
      <c r="L759" s="264"/>
      <c r="M759" s="264"/>
      <c r="N759" s="182"/>
      <c r="O759" s="182"/>
      <c r="P759" s="182"/>
      <c r="Q759" s="183"/>
      <c r="R759" s="183"/>
      <c r="S759" s="135"/>
      <c r="T759" s="135"/>
    </row>
    <row r="760" spans="1:20" ht="18">
      <c r="A760" s="245"/>
      <c r="B760" s="442"/>
      <c r="C760" s="558"/>
      <c r="D760" s="443"/>
      <c r="E760" s="235"/>
      <c r="F760" s="187"/>
      <c r="G760" s="187"/>
      <c r="H760" s="280"/>
      <c r="I760" s="280"/>
      <c r="J760" s="280"/>
      <c r="K760" s="182"/>
      <c r="L760" s="264"/>
      <c r="M760" s="264"/>
      <c r="N760" s="182"/>
      <c r="O760" s="182"/>
      <c r="P760" s="182"/>
      <c r="Q760" s="183"/>
      <c r="R760" s="183"/>
      <c r="S760" s="135"/>
      <c r="T760" s="135"/>
    </row>
    <row r="761" spans="1:20" ht="18">
      <c r="A761" s="245"/>
      <c r="B761" s="442"/>
      <c r="C761" s="558"/>
      <c r="D761" s="443"/>
      <c r="E761" s="235"/>
      <c r="F761" s="187"/>
      <c r="G761" s="187"/>
      <c r="H761" s="280"/>
      <c r="I761" s="280"/>
      <c r="J761" s="280"/>
      <c r="K761" s="182"/>
      <c r="L761" s="264"/>
      <c r="M761" s="264"/>
      <c r="N761" s="182"/>
      <c r="O761" s="182"/>
      <c r="P761" s="182"/>
      <c r="Q761" s="183"/>
      <c r="R761" s="183"/>
      <c r="S761" s="135"/>
      <c r="T761" s="135"/>
    </row>
    <row r="762" spans="1:20" ht="18">
      <c r="A762" s="245"/>
      <c r="B762" s="442"/>
      <c r="C762" s="558"/>
      <c r="D762" s="443"/>
      <c r="E762" s="235"/>
      <c r="F762" s="187"/>
      <c r="G762" s="187"/>
      <c r="H762" s="280"/>
      <c r="I762" s="280"/>
      <c r="J762" s="280"/>
      <c r="K762" s="182"/>
      <c r="L762" s="264"/>
      <c r="M762" s="264"/>
      <c r="N762" s="182"/>
      <c r="O762" s="182"/>
      <c r="P762" s="182"/>
      <c r="Q762" s="183"/>
      <c r="R762" s="183"/>
      <c r="S762" s="135"/>
      <c r="T762" s="135"/>
    </row>
    <row r="763" spans="1:20" ht="18">
      <c r="A763" s="245"/>
      <c r="B763" s="442"/>
      <c r="C763" s="558"/>
      <c r="D763" s="443"/>
      <c r="E763" s="235"/>
      <c r="F763" s="187"/>
      <c r="G763" s="187"/>
      <c r="H763" s="280"/>
      <c r="I763" s="280"/>
      <c r="J763" s="280"/>
      <c r="K763" s="182"/>
      <c r="L763" s="264"/>
      <c r="M763" s="264"/>
      <c r="N763" s="182"/>
      <c r="O763" s="182"/>
      <c r="P763" s="182"/>
      <c r="Q763" s="183"/>
      <c r="R763" s="183"/>
      <c r="S763" s="135"/>
      <c r="T763" s="135"/>
    </row>
    <row r="764" spans="1:20" ht="18">
      <c r="A764" s="245"/>
      <c r="B764" s="442"/>
      <c r="C764" s="558"/>
      <c r="D764" s="443"/>
      <c r="E764" s="235"/>
      <c r="F764" s="187"/>
      <c r="G764" s="187"/>
      <c r="H764" s="280"/>
      <c r="I764" s="280"/>
      <c r="J764" s="280"/>
      <c r="K764" s="182"/>
      <c r="L764" s="264"/>
      <c r="M764" s="264"/>
      <c r="N764" s="182"/>
      <c r="O764" s="182"/>
      <c r="P764" s="182"/>
      <c r="Q764" s="183"/>
      <c r="R764" s="183"/>
      <c r="S764" s="135"/>
      <c r="T764" s="135"/>
    </row>
    <row r="765" spans="1:20" ht="18">
      <c r="A765" s="245"/>
      <c r="B765" s="442"/>
      <c r="C765" s="558"/>
      <c r="D765" s="443"/>
      <c r="E765" s="235"/>
      <c r="F765" s="187"/>
      <c r="G765" s="187"/>
      <c r="H765" s="280"/>
      <c r="I765" s="280"/>
      <c r="J765" s="280"/>
      <c r="K765" s="182"/>
      <c r="L765" s="264"/>
      <c r="M765" s="264"/>
      <c r="N765" s="182"/>
      <c r="O765" s="182"/>
      <c r="P765" s="182"/>
      <c r="Q765" s="183"/>
      <c r="R765" s="183"/>
      <c r="S765" s="135"/>
      <c r="T765" s="135"/>
    </row>
    <row r="766" spans="1:20" ht="18">
      <c r="A766" s="254"/>
      <c r="B766" s="442"/>
      <c r="C766" s="558"/>
      <c r="D766" s="443"/>
      <c r="E766" s="235"/>
      <c r="F766" s="187"/>
      <c r="G766" s="187"/>
      <c r="H766" s="280"/>
      <c r="I766" s="280"/>
      <c r="J766" s="280"/>
      <c r="K766" s="182"/>
      <c r="L766" s="264"/>
      <c r="M766" s="264"/>
      <c r="N766" s="182"/>
      <c r="O766" s="182"/>
      <c r="P766" s="182"/>
      <c r="Q766" s="183"/>
      <c r="R766" s="183"/>
      <c r="S766" s="135"/>
      <c r="T766" s="135"/>
    </row>
    <row r="767" spans="1:20" ht="18">
      <c r="A767" s="254"/>
      <c r="B767" s="442"/>
      <c r="C767" s="558"/>
      <c r="D767" s="443"/>
      <c r="E767" s="235"/>
      <c r="F767" s="187"/>
      <c r="G767" s="187"/>
      <c r="H767" s="280"/>
      <c r="I767" s="280"/>
      <c r="J767" s="280"/>
      <c r="K767" s="182"/>
      <c r="L767" s="264"/>
      <c r="M767" s="264"/>
      <c r="N767" s="182"/>
      <c r="O767" s="182"/>
      <c r="P767" s="182"/>
      <c r="Q767" s="183"/>
      <c r="R767" s="183"/>
      <c r="S767" s="135"/>
      <c r="T767" s="135"/>
    </row>
    <row r="768" spans="1:20" ht="18">
      <c r="A768" s="254"/>
      <c r="B768" s="442"/>
      <c r="C768" s="558"/>
      <c r="D768" s="443"/>
      <c r="E768" s="235"/>
      <c r="F768" s="187"/>
      <c r="G768" s="187"/>
      <c r="H768" s="280"/>
      <c r="I768" s="280"/>
      <c r="J768" s="280"/>
      <c r="K768" s="182"/>
      <c r="L768" s="182"/>
      <c r="M768" s="182"/>
      <c r="N768" s="182"/>
      <c r="O768" s="182"/>
      <c r="P768" s="182"/>
      <c r="Q768" s="183"/>
      <c r="R768" s="183"/>
      <c r="S768" s="135"/>
      <c r="T768" s="135"/>
    </row>
    <row r="769" spans="1:20" ht="18">
      <c r="A769" s="254"/>
      <c r="B769" s="442"/>
      <c r="C769" s="558"/>
      <c r="D769" s="443"/>
      <c r="E769" s="235"/>
      <c r="F769" s="187"/>
      <c r="G769" s="187"/>
      <c r="H769" s="280"/>
      <c r="I769" s="280"/>
      <c r="J769" s="280"/>
      <c r="K769" s="182"/>
      <c r="L769" s="182"/>
      <c r="M769" s="182"/>
      <c r="N769" s="182"/>
      <c r="O769" s="182"/>
      <c r="P769" s="182"/>
      <c r="Q769" s="183"/>
      <c r="R769" s="183"/>
      <c r="S769" s="135"/>
      <c r="T769" s="135"/>
    </row>
    <row r="770" spans="1:20" ht="18">
      <c r="A770" s="254"/>
      <c r="B770" s="442"/>
      <c r="C770" s="558"/>
      <c r="D770" s="443"/>
      <c r="E770" s="235"/>
      <c r="F770" s="187"/>
      <c r="G770" s="187"/>
      <c r="H770" s="280"/>
      <c r="I770" s="280"/>
      <c r="J770" s="280"/>
      <c r="K770" s="182"/>
      <c r="L770" s="182"/>
      <c r="M770" s="182"/>
      <c r="N770" s="182"/>
      <c r="O770" s="182"/>
      <c r="P770" s="182"/>
      <c r="Q770" s="183"/>
      <c r="R770" s="183"/>
      <c r="S770" s="135"/>
      <c r="T770" s="135"/>
    </row>
    <row r="771" spans="1:20" ht="18">
      <c r="A771" s="254"/>
      <c r="B771" s="442"/>
      <c r="C771" s="558"/>
      <c r="D771" s="443"/>
      <c r="E771" s="235"/>
      <c r="F771" s="187"/>
      <c r="G771" s="187"/>
      <c r="H771" s="280"/>
      <c r="I771" s="280"/>
      <c r="J771" s="280"/>
      <c r="K771" s="182"/>
      <c r="L771" s="182"/>
      <c r="M771" s="182"/>
      <c r="N771" s="182"/>
      <c r="O771" s="182"/>
      <c r="P771" s="182"/>
      <c r="Q771" s="183"/>
      <c r="R771" s="183"/>
      <c r="S771" s="135"/>
      <c r="T771" s="135"/>
    </row>
    <row r="772" spans="1:20" ht="18">
      <c r="A772" s="254"/>
      <c r="B772" s="442"/>
      <c r="C772" s="558"/>
      <c r="D772" s="443"/>
      <c r="E772" s="235"/>
      <c r="F772" s="187"/>
      <c r="G772" s="187"/>
      <c r="H772" s="280"/>
      <c r="I772" s="280"/>
      <c r="J772" s="280"/>
      <c r="K772" s="182"/>
      <c r="L772" s="182"/>
      <c r="M772" s="182"/>
      <c r="N772" s="182"/>
      <c r="O772" s="182"/>
      <c r="P772" s="182"/>
      <c r="Q772" s="183"/>
      <c r="R772" s="183"/>
      <c r="S772" s="135"/>
      <c r="T772" s="135"/>
    </row>
    <row r="773" spans="1:20" ht="18">
      <c r="A773" s="254"/>
      <c r="B773" s="442"/>
      <c r="C773" s="558"/>
      <c r="D773" s="443"/>
      <c r="E773" s="235"/>
      <c r="F773" s="187"/>
      <c r="G773" s="187"/>
      <c r="H773" s="280"/>
      <c r="I773" s="280"/>
      <c r="J773" s="280"/>
      <c r="K773" s="182"/>
      <c r="L773" s="182"/>
      <c r="M773" s="182"/>
      <c r="N773" s="182"/>
      <c r="O773" s="182"/>
      <c r="P773" s="182"/>
      <c r="Q773" s="183"/>
      <c r="R773" s="183"/>
      <c r="S773" s="135"/>
      <c r="T773" s="135"/>
    </row>
    <row r="774" spans="1:20" ht="18">
      <c r="A774" s="254"/>
      <c r="B774" s="442"/>
      <c r="C774" s="558"/>
      <c r="D774" s="443"/>
      <c r="E774" s="235"/>
      <c r="F774" s="187"/>
      <c r="G774" s="187"/>
      <c r="H774" s="280"/>
      <c r="I774" s="280"/>
      <c r="J774" s="280"/>
      <c r="K774" s="182"/>
      <c r="L774" s="182"/>
      <c r="M774" s="182"/>
      <c r="N774" s="182"/>
      <c r="O774" s="182"/>
      <c r="P774" s="182"/>
      <c r="Q774" s="183"/>
      <c r="R774" s="183"/>
      <c r="S774" s="135"/>
      <c r="T774" s="135"/>
    </row>
    <row r="775" spans="1:20" ht="18">
      <c r="A775" s="254"/>
      <c r="B775" s="442"/>
      <c r="C775" s="558"/>
      <c r="D775" s="443"/>
      <c r="E775" s="235"/>
      <c r="F775" s="187"/>
      <c r="G775" s="187"/>
      <c r="H775" s="280"/>
      <c r="I775" s="280"/>
      <c r="J775" s="280"/>
      <c r="K775" s="182"/>
      <c r="L775" s="182"/>
      <c r="M775" s="182"/>
      <c r="N775" s="182"/>
      <c r="O775" s="182"/>
      <c r="P775" s="182"/>
      <c r="Q775" s="183"/>
      <c r="R775" s="183"/>
      <c r="S775" s="135"/>
      <c r="T775" s="135"/>
    </row>
    <row r="776" spans="1:20" ht="18">
      <c r="A776" s="254"/>
      <c r="B776" s="442"/>
      <c r="C776" s="558"/>
      <c r="D776" s="443"/>
      <c r="E776" s="235"/>
      <c r="F776" s="187"/>
      <c r="G776" s="187"/>
      <c r="H776" s="280"/>
      <c r="I776" s="280"/>
      <c r="J776" s="280"/>
      <c r="K776" s="182"/>
      <c r="L776" s="182"/>
      <c r="M776" s="182"/>
      <c r="N776" s="182"/>
      <c r="O776" s="182"/>
      <c r="P776" s="182"/>
      <c r="Q776" s="183"/>
      <c r="R776" s="183"/>
      <c r="S776" s="135"/>
      <c r="T776" s="135"/>
    </row>
    <row r="777" spans="1:20" ht="18">
      <c r="A777" s="254"/>
      <c r="B777" s="442"/>
      <c r="C777" s="558"/>
      <c r="D777" s="443"/>
      <c r="E777" s="235"/>
      <c r="F777" s="187"/>
      <c r="G777" s="187"/>
      <c r="H777" s="280"/>
      <c r="I777" s="280"/>
      <c r="J777" s="280"/>
      <c r="K777" s="182"/>
      <c r="L777" s="182"/>
      <c r="M777" s="182"/>
      <c r="N777" s="182"/>
      <c r="O777" s="182"/>
      <c r="P777" s="182"/>
      <c r="Q777" s="183"/>
      <c r="R777" s="183"/>
      <c r="S777" s="135"/>
      <c r="T777" s="135"/>
    </row>
    <row r="778" spans="1:20" ht="18">
      <c r="A778" s="254"/>
      <c r="B778" s="442"/>
      <c r="C778" s="558"/>
      <c r="D778" s="443"/>
      <c r="E778" s="235"/>
      <c r="F778" s="187"/>
      <c r="G778" s="187"/>
      <c r="H778" s="280"/>
      <c r="I778" s="280"/>
      <c r="J778" s="280"/>
      <c r="K778" s="182"/>
      <c r="L778" s="182"/>
      <c r="M778" s="182"/>
      <c r="N778" s="182"/>
      <c r="O778" s="182"/>
      <c r="P778" s="182"/>
      <c r="Q778" s="183"/>
      <c r="R778" s="183"/>
      <c r="S778" s="135"/>
      <c r="T778" s="135"/>
    </row>
    <row r="779" spans="1:19" ht="18">
      <c r="A779" s="254"/>
      <c r="B779" s="442"/>
      <c r="C779" s="558"/>
      <c r="D779" s="443"/>
      <c r="E779" s="235"/>
      <c r="F779" s="187"/>
      <c r="G779" s="187"/>
      <c r="H779" s="280"/>
      <c r="I779" s="280"/>
      <c r="J779" s="280"/>
      <c r="K779" s="182"/>
      <c r="L779" s="182"/>
      <c r="M779" s="182"/>
      <c r="N779" s="182"/>
      <c r="O779" s="182"/>
      <c r="P779" s="183"/>
      <c r="Q779" s="183"/>
      <c r="R779" s="183"/>
      <c r="S779" s="135"/>
    </row>
    <row r="780" spans="1:19" ht="18">
      <c r="A780" s="254"/>
      <c r="B780" s="442"/>
      <c r="C780" s="558"/>
      <c r="D780" s="443"/>
      <c r="E780" s="235"/>
      <c r="F780" s="187"/>
      <c r="G780" s="187"/>
      <c r="H780" s="280"/>
      <c r="I780" s="280"/>
      <c r="J780" s="280"/>
      <c r="K780" s="182"/>
      <c r="L780" s="182"/>
      <c r="M780" s="182"/>
      <c r="N780" s="182"/>
      <c r="O780" s="182"/>
      <c r="P780" s="183"/>
      <c r="Q780" s="183"/>
      <c r="R780" s="183"/>
      <c r="S780" s="135"/>
    </row>
    <row r="781" spans="1:19" ht="18">
      <c r="A781" s="254"/>
      <c r="B781" s="442"/>
      <c r="C781" s="558"/>
      <c r="D781" s="443"/>
      <c r="E781" s="235"/>
      <c r="F781" s="187"/>
      <c r="G781" s="187"/>
      <c r="H781" s="280"/>
      <c r="I781" s="280"/>
      <c r="J781" s="280"/>
      <c r="K781" s="182"/>
      <c r="L781" s="182"/>
      <c r="M781" s="182"/>
      <c r="N781" s="182"/>
      <c r="O781" s="182"/>
      <c r="P781" s="183"/>
      <c r="Q781" s="183"/>
      <c r="R781" s="183"/>
      <c r="S781" s="135"/>
    </row>
    <row r="782" spans="1:19" ht="18">
      <c r="A782" s="254"/>
      <c r="B782" s="442"/>
      <c r="C782" s="558"/>
      <c r="D782" s="443"/>
      <c r="E782" s="235"/>
      <c r="F782" s="187"/>
      <c r="G782" s="187"/>
      <c r="H782" s="280"/>
      <c r="I782" s="280"/>
      <c r="J782" s="280"/>
      <c r="K782" s="182"/>
      <c r="L782" s="244"/>
      <c r="M782" s="244"/>
      <c r="N782" s="244"/>
      <c r="O782" s="244"/>
      <c r="P782" s="243"/>
      <c r="Q782" s="243"/>
      <c r="R782" s="243"/>
      <c r="S782" s="161"/>
    </row>
    <row r="783" spans="1:19" ht="18">
      <c r="A783" s="254"/>
      <c r="B783" s="442"/>
      <c r="C783" s="558"/>
      <c r="D783" s="443"/>
      <c r="E783" s="235"/>
      <c r="F783" s="187"/>
      <c r="G783" s="187"/>
      <c r="H783" s="280"/>
      <c r="I783" s="280"/>
      <c r="J783" s="280"/>
      <c r="K783" s="182"/>
      <c r="L783" s="244"/>
      <c r="M783" s="244"/>
      <c r="N783" s="244"/>
      <c r="O783" s="244"/>
      <c r="P783" s="243"/>
      <c r="Q783" s="243"/>
      <c r="R783" s="243"/>
      <c r="S783" s="161"/>
    </row>
    <row r="784" spans="1:19" ht="18">
      <c r="A784" s="254"/>
      <c r="B784" s="442"/>
      <c r="C784" s="558"/>
      <c r="D784" s="443"/>
      <c r="E784" s="235"/>
      <c r="F784" s="187"/>
      <c r="G784" s="187"/>
      <c r="H784" s="280"/>
      <c r="I784" s="280"/>
      <c r="J784" s="280"/>
      <c r="K784" s="182"/>
      <c r="L784" s="244"/>
      <c r="M784" s="244"/>
      <c r="N784" s="244"/>
      <c r="O784" s="244"/>
      <c r="P784" s="243"/>
      <c r="Q784" s="243"/>
      <c r="R784" s="243"/>
      <c r="S784" s="161"/>
    </row>
    <row r="785" spans="1:19" ht="18">
      <c r="A785" s="254"/>
      <c r="B785" s="442"/>
      <c r="C785" s="558"/>
      <c r="D785" s="443"/>
      <c r="E785" s="235"/>
      <c r="F785" s="187"/>
      <c r="G785" s="187"/>
      <c r="H785" s="280"/>
      <c r="I785" s="280"/>
      <c r="J785" s="280"/>
      <c r="K785" s="182"/>
      <c r="L785" s="244"/>
      <c r="M785" s="244"/>
      <c r="N785" s="244"/>
      <c r="O785" s="244"/>
      <c r="P785" s="243"/>
      <c r="Q785" s="243"/>
      <c r="R785" s="243"/>
      <c r="S785" s="161"/>
    </row>
    <row r="786" spans="1:19" ht="18">
      <c r="A786" s="254"/>
      <c r="B786" s="442"/>
      <c r="C786" s="558"/>
      <c r="D786" s="443"/>
      <c r="E786" s="235"/>
      <c r="F786" s="187"/>
      <c r="G786" s="187"/>
      <c r="H786" s="280"/>
      <c r="I786" s="280"/>
      <c r="J786" s="280"/>
      <c r="K786" s="182"/>
      <c r="L786" s="244"/>
      <c r="M786" s="244"/>
      <c r="N786" s="244"/>
      <c r="O786" s="244"/>
      <c r="P786" s="243"/>
      <c r="Q786" s="243"/>
      <c r="R786" s="243"/>
      <c r="S786" s="161"/>
    </row>
    <row r="787" spans="1:19" ht="18">
      <c r="A787" s="254"/>
      <c r="B787" s="442"/>
      <c r="C787" s="558"/>
      <c r="D787" s="443"/>
      <c r="E787" s="235"/>
      <c r="F787" s="187"/>
      <c r="G787" s="187"/>
      <c r="H787" s="280"/>
      <c r="I787" s="280"/>
      <c r="J787" s="280"/>
      <c r="K787" s="182"/>
      <c r="L787" s="244"/>
      <c r="M787" s="244"/>
      <c r="N787" s="244"/>
      <c r="O787" s="244"/>
      <c r="P787" s="243"/>
      <c r="Q787" s="243"/>
      <c r="R787" s="243"/>
      <c r="S787" s="161"/>
    </row>
    <row r="788" spans="1:19" ht="18">
      <c r="A788" s="254"/>
      <c r="B788" s="442"/>
      <c r="C788" s="558"/>
      <c r="D788" s="443"/>
      <c r="E788" s="235"/>
      <c r="F788" s="187"/>
      <c r="G788" s="187"/>
      <c r="H788" s="280"/>
      <c r="I788" s="280"/>
      <c r="J788" s="280"/>
      <c r="K788" s="182"/>
      <c r="L788" s="244"/>
      <c r="M788" s="244"/>
      <c r="N788" s="244"/>
      <c r="O788" s="244"/>
      <c r="P788" s="243"/>
      <c r="Q788" s="243"/>
      <c r="R788" s="243"/>
      <c r="S788" s="161"/>
    </row>
    <row r="789" spans="1:19" ht="18">
      <c r="A789" s="254"/>
      <c r="B789" s="442"/>
      <c r="C789" s="558"/>
      <c r="D789" s="443"/>
      <c r="E789" s="235"/>
      <c r="F789" s="187"/>
      <c r="G789" s="187"/>
      <c r="H789" s="280"/>
      <c r="I789" s="280"/>
      <c r="J789" s="280"/>
      <c r="K789" s="182"/>
      <c r="L789" s="244"/>
      <c r="M789" s="244"/>
      <c r="N789" s="244"/>
      <c r="O789" s="244"/>
      <c r="P789" s="243"/>
      <c r="Q789" s="243"/>
      <c r="R789" s="243"/>
      <c r="S789" s="161"/>
    </row>
    <row r="790" spans="1:19" ht="18">
      <c r="A790" s="254"/>
      <c r="B790" s="442"/>
      <c r="C790" s="558"/>
      <c r="D790" s="443"/>
      <c r="E790" s="235"/>
      <c r="F790" s="187"/>
      <c r="G790" s="187"/>
      <c r="H790" s="280"/>
      <c r="I790" s="280"/>
      <c r="J790" s="280"/>
      <c r="K790" s="182"/>
      <c r="L790" s="244"/>
      <c r="M790" s="244"/>
      <c r="N790" s="244"/>
      <c r="O790" s="244"/>
      <c r="P790" s="243"/>
      <c r="Q790" s="243"/>
      <c r="R790" s="243"/>
      <c r="S790" s="161"/>
    </row>
    <row r="791" spans="1:19" ht="18">
      <c r="A791" s="254"/>
      <c r="B791" s="442"/>
      <c r="C791" s="558"/>
      <c r="D791" s="443"/>
      <c r="E791" s="235"/>
      <c r="F791" s="187"/>
      <c r="G791" s="187"/>
      <c r="H791" s="280"/>
      <c r="I791" s="280"/>
      <c r="J791" s="280"/>
      <c r="K791" s="182"/>
      <c r="L791" s="254"/>
      <c r="M791" s="254"/>
      <c r="N791" s="254"/>
      <c r="O791" s="254"/>
      <c r="P791" s="258"/>
      <c r="Q791" s="258"/>
      <c r="R791" s="258"/>
      <c r="S791" s="116"/>
    </row>
    <row r="792" spans="1:19" ht="18">
      <c r="A792" s="254"/>
      <c r="B792" s="442"/>
      <c r="C792" s="558"/>
      <c r="D792" s="443"/>
      <c r="E792" s="235"/>
      <c r="F792" s="187"/>
      <c r="G792" s="187"/>
      <c r="H792" s="280"/>
      <c r="I792" s="280"/>
      <c r="J792" s="280"/>
      <c r="K792" s="182"/>
      <c r="L792" s="254"/>
      <c r="M792" s="254"/>
      <c r="N792" s="254"/>
      <c r="O792" s="254"/>
      <c r="P792" s="258"/>
      <c r="Q792" s="258"/>
      <c r="R792" s="258"/>
      <c r="S792" s="116"/>
    </row>
    <row r="793" spans="1:19" ht="18">
      <c r="A793" s="254"/>
      <c r="B793" s="442"/>
      <c r="C793" s="558"/>
      <c r="D793" s="443"/>
      <c r="E793" s="235"/>
      <c r="F793" s="187"/>
      <c r="G793" s="187"/>
      <c r="H793" s="280"/>
      <c r="I793" s="280"/>
      <c r="J793" s="280"/>
      <c r="K793" s="566"/>
      <c r="P793" s="116"/>
      <c r="Q793" s="116"/>
      <c r="R793" s="116"/>
      <c r="S793" s="116"/>
    </row>
    <row r="794" spans="1:19" ht="18">
      <c r="A794" s="254"/>
      <c r="B794" s="442"/>
      <c r="C794" s="558"/>
      <c r="D794" s="443"/>
      <c r="E794" s="235"/>
      <c r="F794" s="187"/>
      <c r="G794" s="183"/>
      <c r="H794" s="280"/>
      <c r="I794" s="280"/>
      <c r="J794" s="280"/>
      <c r="K794" s="566"/>
      <c r="P794" s="116"/>
      <c r="Q794" s="116"/>
      <c r="R794" s="116"/>
      <c r="S794" s="116"/>
    </row>
    <row r="795" spans="1:19" ht="18">
      <c r="A795" s="254"/>
      <c r="B795" s="442"/>
      <c r="C795" s="558"/>
      <c r="D795" s="443"/>
      <c r="E795" s="235"/>
      <c r="F795" s="187"/>
      <c r="G795" s="183"/>
      <c r="H795" s="280"/>
      <c r="I795" s="280"/>
      <c r="J795" s="280"/>
      <c r="K795" s="566"/>
      <c r="P795" s="116"/>
      <c r="Q795" s="116"/>
      <c r="R795" s="116"/>
      <c r="S795" s="116"/>
    </row>
    <row r="796" spans="1:19" ht="18">
      <c r="A796" s="254"/>
      <c r="B796" s="442"/>
      <c r="C796" s="558"/>
      <c r="D796" s="443"/>
      <c r="E796" s="235"/>
      <c r="F796" s="187"/>
      <c r="G796" s="183"/>
      <c r="H796" s="280"/>
      <c r="I796" s="280"/>
      <c r="J796" s="280"/>
      <c r="K796" s="566"/>
      <c r="P796" s="116"/>
      <c r="Q796" s="116"/>
      <c r="R796" s="116"/>
      <c r="S796" s="116"/>
    </row>
    <row r="797" spans="1:19" ht="18">
      <c r="A797" s="254"/>
      <c r="B797" s="442"/>
      <c r="C797" s="558"/>
      <c r="D797" s="443"/>
      <c r="E797" s="241"/>
      <c r="F797" s="242"/>
      <c r="G797" s="183"/>
      <c r="H797" s="280"/>
      <c r="I797" s="280"/>
      <c r="J797" s="280"/>
      <c r="K797" s="566"/>
      <c r="P797" s="116"/>
      <c r="Q797" s="116"/>
      <c r="R797" s="116"/>
      <c r="S797" s="116"/>
    </row>
    <row r="798" spans="1:19" ht="18">
      <c r="A798" s="254"/>
      <c r="B798" s="442"/>
      <c r="C798" s="558"/>
      <c r="D798" s="443"/>
      <c r="E798" s="241"/>
      <c r="F798" s="242"/>
      <c r="G798" s="183"/>
      <c r="H798" s="280"/>
      <c r="I798" s="280"/>
      <c r="J798" s="280"/>
      <c r="K798" s="566"/>
      <c r="P798" s="116"/>
      <c r="Q798" s="116"/>
      <c r="R798" s="116"/>
      <c r="S798" s="116"/>
    </row>
    <row r="799" spans="1:19" ht="18">
      <c r="A799" s="254"/>
      <c r="B799" s="442"/>
      <c r="C799" s="558"/>
      <c r="D799" s="443"/>
      <c r="E799" s="241"/>
      <c r="F799" s="242"/>
      <c r="G799" s="183"/>
      <c r="H799" s="280"/>
      <c r="I799" s="280"/>
      <c r="J799" s="280"/>
      <c r="K799" s="566"/>
      <c r="P799" s="116"/>
      <c r="Q799" s="116"/>
      <c r="R799" s="116"/>
      <c r="S799" s="116"/>
    </row>
    <row r="800" spans="1:19" ht="18">
      <c r="A800" s="254"/>
      <c r="B800" s="442"/>
      <c r="C800" s="558"/>
      <c r="D800" s="443"/>
      <c r="E800" s="241"/>
      <c r="F800" s="242"/>
      <c r="G800" s="183"/>
      <c r="H800" s="183"/>
      <c r="I800" s="183"/>
      <c r="J800" s="182"/>
      <c r="K800" s="566"/>
      <c r="P800" s="116"/>
      <c r="Q800" s="116"/>
      <c r="R800" s="116"/>
      <c r="S800" s="116"/>
    </row>
    <row r="801" spans="1:19" ht="18">
      <c r="A801" s="254"/>
      <c r="B801" s="442"/>
      <c r="C801" s="558"/>
      <c r="D801" s="443"/>
      <c r="E801" s="241"/>
      <c r="F801" s="242"/>
      <c r="G801" s="183"/>
      <c r="H801" s="183"/>
      <c r="I801" s="183"/>
      <c r="J801" s="182"/>
      <c r="K801" s="566"/>
      <c r="P801" s="116"/>
      <c r="Q801" s="116"/>
      <c r="R801" s="116"/>
      <c r="S801" s="116"/>
    </row>
    <row r="802" spans="1:19" ht="18">
      <c r="A802" s="254"/>
      <c r="B802" s="442"/>
      <c r="C802" s="558"/>
      <c r="D802" s="443"/>
      <c r="E802" s="241"/>
      <c r="F802" s="242"/>
      <c r="G802" s="183"/>
      <c r="H802" s="183"/>
      <c r="I802" s="183"/>
      <c r="J802" s="182"/>
      <c r="K802" s="566"/>
      <c r="P802" s="116"/>
      <c r="Q802" s="116"/>
      <c r="R802" s="116"/>
      <c r="S802" s="116"/>
    </row>
    <row r="803" spans="1:19" ht="18">
      <c r="A803" s="254"/>
      <c r="B803" s="442"/>
      <c r="C803" s="558"/>
      <c r="D803" s="443"/>
      <c r="E803" s="241"/>
      <c r="F803" s="242"/>
      <c r="G803" s="183"/>
      <c r="H803" s="183"/>
      <c r="I803" s="183"/>
      <c r="J803" s="182"/>
      <c r="K803" s="566"/>
      <c r="P803" s="116"/>
      <c r="Q803" s="116"/>
      <c r="R803" s="116"/>
      <c r="S803" s="116"/>
    </row>
    <row r="804" spans="1:19" ht="18">
      <c r="A804" s="254"/>
      <c r="B804" s="442"/>
      <c r="C804" s="558"/>
      <c r="D804" s="443"/>
      <c r="E804" s="241"/>
      <c r="F804" s="242"/>
      <c r="G804" s="183"/>
      <c r="H804" s="183"/>
      <c r="I804" s="183"/>
      <c r="J804" s="182"/>
      <c r="K804" s="566"/>
      <c r="P804" s="116"/>
      <c r="Q804" s="116"/>
      <c r="R804" s="116"/>
      <c r="S804" s="116"/>
    </row>
    <row r="805" spans="1:19" ht="18">
      <c r="A805" s="98"/>
      <c r="B805" s="442"/>
      <c r="C805" s="558"/>
      <c r="D805" s="443"/>
      <c r="E805" s="241"/>
      <c r="F805" s="242"/>
      <c r="G805" s="183"/>
      <c r="H805" s="183"/>
      <c r="I805" s="183"/>
      <c r="J805" s="182"/>
      <c r="K805" s="566"/>
      <c r="P805" s="116"/>
      <c r="Q805" s="116"/>
      <c r="R805" s="116"/>
      <c r="S805" s="116"/>
    </row>
    <row r="806" spans="1:19" ht="18">
      <c r="A806" s="98"/>
      <c r="B806" s="559"/>
      <c r="C806" s="560"/>
      <c r="D806" s="561"/>
      <c r="G806" s="135"/>
      <c r="H806" s="135"/>
      <c r="I806" s="135"/>
      <c r="J806" s="566"/>
      <c r="K806" s="566"/>
      <c r="P806" s="116"/>
      <c r="Q806" s="116"/>
      <c r="R806" s="116"/>
      <c r="S806" s="116"/>
    </row>
    <row r="807" spans="1:19" ht="18">
      <c r="A807" s="98"/>
      <c r="B807" s="559"/>
      <c r="C807" s="560"/>
      <c r="D807" s="561"/>
      <c r="G807" s="135"/>
      <c r="H807" s="135"/>
      <c r="I807" s="135"/>
      <c r="J807" s="566"/>
      <c r="K807" s="566"/>
      <c r="P807" s="116"/>
      <c r="Q807" s="116"/>
      <c r="R807" s="116"/>
      <c r="S807" s="116"/>
    </row>
    <row r="808" spans="1:19" ht="18">
      <c r="A808" s="98"/>
      <c r="B808" s="559"/>
      <c r="C808" s="560"/>
      <c r="D808" s="561"/>
      <c r="G808" s="135"/>
      <c r="H808" s="135"/>
      <c r="I808" s="135"/>
      <c r="J808" s="566"/>
      <c r="K808" s="566"/>
      <c r="P808" s="116"/>
      <c r="Q808" s="116"/>
      <c r="R808" s="116"/>
      <c r="S808" s="116"/>
    </row>
    <row r="809" spans="1:19" ht="18">
      <c r="A809" s="98"/>
      <c r="B809" s="559"/>
      <c r="C809" s="560"/>
      <c r="D809" s="561"/>
      <c r="G809" s="135"/>
      <c r="H809" s="135"/>
      <c r="I809" s="135"/>
      <c r="J809" s="566"/>
      <c r="K809" s="566"/>
      <c r="P809" s="116"/>
      <c r="Q809" s="116"/>
      <c r="R809" s="116"/>
      <c r="S809" s="116"/>
    </row>
    <row r="810" spans="1:19" ht="18">
      <c r="A810" s="98"/>
      <c r="B810" s="559"/>
      <c r="C810" s="560"/>
      <c r="D810" s="561"/>
      <c r="G810" s="135"/>
      <c r="H810" s="135"/>
      <c r="I810" s="135"/>
      <c r="J810" s="566"/>
      <c r="K810" s="566"/>
      <c r="P810" s="116"/>
      <c r="Q810" s="116"/>
      <c r="R810" s="116"/>
      <c r="S810" s="116"/>
    </row>
    <row r="811" spans="1:19" ht="18">
      <c r="A811" s="98"/>
      <c r="B811" s="559"/>
      <c r="C811" s="560"/>
      <c r="D811" s="561"/>
      <c r="G811" s="135"/>
      <c r="H811" s="135"/>
      <c r="I811" s="135"/>
      <c r="J811" s="566"/>
      <c r="K811" s="566"/>
      <c r="P811" s="116"/>
      <c r="Q811" s="116"/>
      <c r="R811" s="116"/>
      <c r="S811" s="116"/>
    </row>
    <row r="812" spans="1:19" ht="18">
      <c r="A812" s="98"/>
      <c r="B812" s="559"/>
      <c r="C812" s="560"/>
      <c r="D812" s="561"/>
      <c r="G812" s="135"/>
      <c r="H812" s="135"/>
      <c r="I812" s="135"/>
      <c r="J812" s="566"/>
      <c r="K812" s="566"/>
      <c r="P812" s="116"/>
      <c r="Q812" s="116"/>
      <c r="R812" s="116"/>
      <c r="S812" s="116"/>
    </row>
    <row r="813" spans="1:19" ht="18">
      <c r="A813" s="98"/>
      <c r="B813" s="559"/>
      <c r="C813" s="560"/>
      <c r="D813" s="561"/>
      <c r="G813" s="135"/>
      <c r="H813" s="135"/>
      <c r="I813" s="135"/>
      <c r="J813" s="566"/>
      <c r="K813" s="566"/>
      <c r="P813" s="116"/>
      <c r="Q813" s="116"/>
      <c r="R813" s="116"/>
      <c r="S813" s="116"/>
    </row>
    <row r="814" spans="1:19" ht="18">
      <c r="A814" s="98"/>
      <c r="B814" s="559"/>
      <c r="C814" s="560"/>
      <c r="D814" s="561"/>
      <c r="G814" s="135"/>
      <c r="H814" s="135"/>
      <c r="I814" s="135"/>
      <c r="J814" s="566"/>
      <c r="K814" s="566"/>
      <c r="P814" s="116"/>
      <c r="Q814" s="116"/>
      <c r="R814" s="116"/>
      <c r="S814" s="116"/>
    </row>
    <row r="815" spans="1:19" ht="18">
      <c r="A815" s="98"/>
      <c r="B815" s="559"/>
      <c r="C815" s="560"/>
      <c r="D815" s="561"/>
      <c r="G815" s="135"/>
      <c r="H815" s="135"/>
      <c r="I815" s="135"/>
      <c r="J815" s="566"/>
      <c r="K815" s="566"/>
      <c r="P815" s="116"/>
      <c r="Q815" s="116"/>
      <c r="R815" s="116"/>
      <c r="S815" s="116"/>
    </row>
    <row r="816" spans="1:19" ht="18">
      <c r="A816" s="98"/>
      <c r="B816" s="559"/>
      <c r="C816" s="560"/>
      <c r="D816" s="561"/>
      <c r="G816" s="135"/>
      <c r="H816" s="135"/>
      <c r="I816" s="135"/>
      <c r="J816" s="566"/>
      <c r="K816" s="566"/>
      <c r="P816" s="116"/>
      <c r="Q816" s="116"/>
      <c r="R816" s="116"/>
      <c r="S816" s="116"/>
    </row>
    <row r="817" spans="1:19" ht="18">
      <c r="A817" s="98"/>
      <c r="B817" s="559"/>
      <c r="C817" s="560"/>
      <c r="D817" s="561"/>
      <c r="G817" s="135"/>
      <c r="H817" s="135"/>
      <c r="I817" s="135"/>
      <c r="J817" s="566"/>
      <c r="K817" s="566"/>
      <c r="P817" s="116"/>
      <c r="Q817" s="116"/>
      <c r="R817" s="116"/>
      <c r="S817" s="116"/>
    </row>
    <row r="818" spans="1:19" ht="18">
      <c r="A818" s="98"/>
      <c r="B818" s="559"/>
      <c r="C818" s="560"/>
      <c r="D818" s="561"/>
      <c r="G818" s="135"/>
      <c r="H818" s="135"/>
      <c r="I818" s="135"/>
      <c r="J818" s="566"/>
      <c r="K818" s="566"/>
      <c r="P818" s="116"/>
      <c r="Q818" s="116"/>
      <c r="R818" s="116"/>
      <c r="S818" s="116"/>
    </row>
    <row r="819" spans="1:19" ht="18">
      <c r="A819" s="98"/>
      <c r="B819" s="559"/>
      <c r="C819" s="560"/>
      <c r="D819" s="561"/>
      <c r="G819" s="135"/>
      <c r="H819" s="135"/>
      <c r="I819" s="135"/>
      <c r="J819" s="566"/>
      <c r="K819" s="566"/>
      <c r="P819" s="116"/>
      <c r="Q819" s="116"/>
      <c r="R819" s="116"/>
      <c r="S819" s="116"/>
    </row>
    <row r="820" spans="1:19" ht="18">
      <c r="A820" s="98"/>
      <c r="B820" s="559"/>
      <c r="C820" s="560"/>
      <c r="D820" s="561"/>
      <c r="G820" s="135"/>
      <c r="H820" s="135"/>
      <c r="I820" s="135"/>
      <c r="J820" s="566"/>
      <c r="K820" s="566"/>
      <c r="P820" s="116"/>
      <c r="Q820" s="116"/>
      <c r="R820" s="116"/>
      <c r="S820" s="116"/>
    </row>
    <row r="821" spans="1:19" ht="18">
      <c r="A821" s="98"/>
      <c r="B821" s="559"/>
      <c r="C821" s="560"/>
      <c r="D821" s="561"/>
      <c r="G821" s="135"/>
      <c r="H821" s="135"/>
      <c r="I821" s="135"/>
      <c r="J821" s="566"/>
      <c r="K821" s="566"/>
      <c r="P821" s="116"/>
      <c r="Q821" s="116"/>
      <c r="R821" s="116"/>
      <c r="S821" s="116"/>
    </row>
    <row r="822" spans="1:19" ht="18">
      <c r="A822" s="98"/>
      <c r="B822" s="559"/>
      <c r="C822" s="560"/>
      <c r="D822" s="561"/>
      <c r="G822" s="135"/>
      <c r="H822" s="135"/>
      <c r="I822" s="135"/>
      <c r="J822" s="566"/>
      <c r="K822" s="566"/>
      <c r="P822" s="116"/>
      <c r="Q822" s="116"/>
      <c r="R822" s="116"/>
      <c r="S822" s="116"/>
    </row>
    <row r="823" spans="1:19" ht="18">
      <c r="A823" s="98"/>
      <c r="B823" s="559"/>
      <c r="C823" s="560"/>
      <c r="D823" s="561"/>
      <c r="G823" s="135"/>
      <c r="H823" s="135"/>
      <c r="I823" s="135"/>
      <c r="J823" s="566"/>
      <c r="K823" s="566"/>
      <c r="P823" s="116"/>
      <c r="Q823" s="116"/>
      <c r="R823" s="116"/>
      <c r="S823" s="116"/>
    </row>
    <row r="824" spans="1:19" ht="18">
      <c r="A824" s="98"/>
      <c r="B824" s="559"/>
      <c r="C824" s="560"/>
      <c r="D824" s="561"/>
      <c r="G824" s="135"/>
      <c r="H824" s="135"/>
      <c r="I824" s="135"/>
      <c r="J824" s="566"/>
      <c r="K824" s="566"/>
      <c r="P824" s="116"/>
      <c r="Q824" s="116"/>
      <c r="R824" s="116"/>
      <c r="S824" s="116"/>
    </row>
    <row r="825" spans="1:19" ht="18">
      <c r="A825" s="98"/>
      <c r="B825" s="559"/>
      <c r="C825" s="560"/>
      <c r="D825" s="561"/>
      <c r="G825" s="135"/>
      <c r="H825" s="135"/>
      <c r="I825" s="135"/>
      <c r="J825" s="566"/>
      <c r="K825" s="566"/>
      <c r="P825" s="116"/>
      <c r="Q825" s="116"/>
      <c r="R825" s="116"/>
      <c r="S825" s="116"/>
    </row>
    <row r="826" spans="1:19" ht="18">
      <c r="A826" s="98"/>
      <c r="B826" s="559"/>
      <c r="C826" s="560"/>
      <c r="D826" s="561"/>
      <c r="G826" s="135"/>
      <c r="H826" s="135"/>
      <c r="I826" s="135"/>
      <c r="J826" s="566"/>
      <c r="K826" s="566"/>
      <c r="P826" s="116"/>
      <c r="Q826" s="116"/>
      <c r="R826" s="116"/>
      <c r="S826" s="116"/>
    </row>
    <row r="827" spans="1:19" ht="18">
      <c r="A827" s="98"/>
      <c r="B827" s="559"/>
      <c r="C827" s="560"/>
      <c r="D827" s="561"/>
      <c r="G827" s="135"/>
      <c r="H827" s="135"/>
      <c r="I827" s="135"/>
      <c r="J827" s="566"/>
      <c r="K827" s="566"/>
      <c r="P827" s="116"/>
      <c r="Q827" s="116"/>
      <c r="R827" s="116"/>
      <c r="S827" s="116"/>
    </row>
    <row r="828" spans="1:19" ht="18">
      <c r="A828" s="98"/>
      <c r="B828" s="559"/>
      <c r="C828" s="560"/>
      <c r="D828" s="561"/>
      <c r="G828" s="135"/>
      <c r="H828" s="135"/>
      <c r="I828" s="135"/>
      <c r="J828" s="566"/>
      <c r="K828" s="566"/>
      <c r="P828" s="116"/>
      <c r="Q828" s="116"/>
      <c r="R828" s="116"/>
      <c r="S828" s="116"/>
    </row>
    <row r="829" spans="1:19" ht="18">
      <c r="A829" s="98"/>
      <c r="B829" s="559"/>
      <c r="C829" s="560"/>
      <c r="D829" s="561"/>
      <c r="G829" s="135"/>
      <c r="H829" s="135"/>
      <c r="I829" s="135"/>
      <c r="J829" s="566"/>
      <c r="K829" s="566"/>
      <c r="P829" s="116"/>
      <c r="Q829" s="116"/>
      <c r="R829" s="116"/>
      <c r="S829" s="116"/>
    </row>
    <row r="830" spans="1:19" ht="18">
      <c r="A830" s="98"/>
      <c r="B830" s="559"/>
      <c r="C830" s="560"/>
      <c r="D830" s="561"/>
      <c r="G830" s="135"/>
      <c r="H830" s="135"/>
      <c r="I830" s="135"/>
      <c r="J830" s="566"/>
      <c r="K830" s="566"/>
      <c r="P830" s="116"/>
      <c r="Q830" s="116"/>
      <c r="R830" s="116"/>
      <c r="S830" s="116"/>
    </row>
    <row r="831" spans="1:19" ht="18">
      <c r="A831" s="98"/>
      <c r="B831" s="559"/>
      <c r="C831" s="560"/>
      <c r="D831" s="561"/>
      <c r="G831" s="135"/>
      <c r="H831" s="135"/>
      <c r="I831" s="135"/>
      <c r="J831" s="566"/>
      <c r="K831" s="566"/>
      <c r="P831" s="116"/>
      <c r="Q831" s="116"/>
      <c r="R831" s="116"/>
      <c r="S831" s="116"/>
    </row>
    <row r="832" spans="1:19" ht="18">
      <c r="A832" s="98"/>
      <c r="B832" s="559"/>
      <c r="C832" s="560"/>
      <c r="D832" s="561"/>
      <c r="G832" s="135"/>
      <c r="H832" s="135"/>
      <c r="I832" s="135"/>
      <c r="J832" s="566"/>
      <c r="K832" s="566"/>
      <c r="P832" s="116"/>
      <c r="Q832" s="116"/>
      <c r="R832" s="116"/>
      <c r="S832" s="116"/>
    </row>
    <row r="833" spans="1:19" ht="18">
      <c r="A833" s="98"/>
      <c r="B833" s="559"/>
      <c r="C833" s="560"/>
      <c r="D833" s="561"/>
      <c r="G833" s="135"/>
      <c r="H833" s="135"/>
      <c r="I833" s="135"/>
      <c r="J833" s="566"/>
      <c r="K833" s="566"/>
      <c r="P833" s="116"/>
      <c r="Q833" s="116"/>
      <c r="R833" s="116"/>
      <c r="S833" s="116"/>
    </row>
    <row r="834" spans="1:19" ht="18">
      <c r="A834" s="98"/>
      <c r="B834" s="559"/>
      <c r="C834" s="560"/>
      <c r="D834" s="561"/>
      <c r="G834" s="135"/>
      <c r="H834" s="135"/>
      <c r="I834" s="135"/>
      <c r="J834" s="566"/>
      <c r="K834" s="566"/>
      <c r="P834" s="116"/>
      <c r="Q834" s="116"/>
      <c r="R834" s="116"/>
      <c r="S834" s="116"/>
    </row>
    <row r="835" spans="1:19" ht="18">
      <c r="A835" s="98"/>
      <c r="B835" s="559"/>
      <c r="C835" s="560"/>
      <c r="D835" s="561"/>
      <c r="G835" s="135"/>
      <c r="H835" s="135"/>
      <c r="I835" s="135"/>
      <c r="J835" s="566"/>
      <c r="K835" s="566"/>
      <c r="P835" s="116"/>
      <c r="Q835" s="116"/>
      <c r="R835" s="116"/>
      <c r="S835" s="116"/>
    </row>
    <row r="836" spans="1:19" ht="18">
      <c r="A836" s="98"/>
      <c r="B836" s="559"/>
      <c r="C836" s="560"/>
      <c r="D836" s="561"/>
      <c r="G836" s="135"/>
      <c r="H836" s="135"/>
      <c r="I836" s="135"/>
      <c r="J836" s="566"/>
      <c r="K836" s="566"/>
      <c r="P836" s="116"/>
      <c r="Q836" s="116"/>
      <c r="R836" s="116"/>
      <c r="S836" s="116"/>
    </row>
    <row r="837" spans="1:19" ht="18">
      <c r="A837" s="98"/>
      <c r="B837" s="559"/>
      <c r="C837" s="560"/>
      <c r="D837" s="561"/>
      <c r="G837" s="135"/>
      <c r="H837" s="135"/>
      <c r="I837" s="135"/>
      <c r="J837" s="566"/>
      <c r="K837" s="566"/>
      <c r="P837" s="116"/>
      <c r="Q837" s="116"/>
      <c r="R837" s="116"/>
      <c r="S837" s="116"/>
    </row>
    <row r="838" spans="1:19" ht="18">
      <c r="A838" s="98"/>
      <c r="B838" s="559"/>
      <c r="C838" s="560"/>
      <c r="D838" s="561"/>
      <c r="G838" s="135"/>
      <c r="H838" s="135"/>
      <c r="I838" s="135"/>
      <c r="J838" s="566"/>
      <c r="K838" s="566"/>
      <c r="P838" s="116"/>
      <c r="Q838" s="116"/>
      <c r="R838" s="116"/>
      <c r="S838" s="116"/>
    </row>
    <row r="839" spans="1:19" ht="18">
      <c r="A839" s="98"/>
      <c r="B839" s="559"/>
      <c r="C839" s="560"/>
      <c r="D839" s="561"/>
      <c r="G839" s="135"/>
      <c r="H839" s="135"/>
      <c r="I839" s="135"/>
      <c r="J839" s="566"/>
      <c r="K839" s="566"/>
      <c r="P839" s="116"/>
      <c r="Q839" s="116"/>
      <c r="R839" s="116"/>
      <c r="S839" s="116"/>
    </row>
    <row r="840" spans="1:19" ht="18">
      <c r="A840" s="98"/>
      <c r="B840" s="559"/>
      <c r="C840" s="560"/>
      <c r="D840" s="561"/>
      <c r="G840" s="135"/>
      <c r="H840" s="135"/>
      <c r="I840" s="135"/>
      <c r="J840" s="566"/>
      <c r="K840" s="566"/>
      <c r="P840" s="116"/>
      <c r="Q840" s="116"/>
      <c r="R840" s="116"/>
      <c r="S840" s="116"/>
    </row>
    <row r="841" spans="1:19" ht="18">
      <c r="A841" s="98"/>
      <c r="B841" s="559"/>
      <c r="C841" s="560"/>
      <c r="D841" s="561"/>
      <c r="G841" s="135"/>
      <c r="H841" s="135"/>
      <c r="I841" s="135"/>
      <c r="J841" s="566"/>
      <c r="K841" s="566"/>
      <c r="P841" s="116"/>
      <c r="Q841" s="116"/>
      <c r="R841" s="116"/>
      <c r="S841" s="116"/>
    </row>
    <row r="842" spans="1:19" ht="18">
      <c r="A842" s="98"/>
      <c r="B842" s="559"/>
      <c r="C842" s="560"/>
      <c r="D842" s="561"/>
      <c r="G842" s="135"/>
      <c r="H842" s="135"/>
      <c r="I842" s="135"/>
      <c r="J842" s="566"/>
      <c r="K842" s="566"/>
      <c r="P842" s="116"/>
      <c r="Q842" s="116"/>
      <c r="R842" s="116"/>
      <c r="S842" s="116"/>
    </row>
    <row r="843" spans="1:19" ht="18">
      <c r="A843" s="98"/>
      <c r="B843" s="559"/>
      <c r="C843" s="560"/>
      <c r="D843" s="561"/>
      <c r="G843" s="135"/>
      <c r="H843" s="135"/>
      <c r="I843" s="135"/>
      <c r="J843" s="566"/>
      <c r="K843" s="566"/>
      <c r="P843" s="116"/>
      <c r="Q843" s="116"/>
      <c r="R843" s="116"/>
      <c r="S843" s="116"/>
    </row>
    <row r="844" spans="1:19" ht="18">
      <c r="A844" s="98"/>
      <c r="B844" s="559"/>
      <c r="C844" s="560"/>
      <c r="D844" s="561"/>
      <c r="G844" s="135"/>
      <c r="H844" s="135"/>
      <c r="I844" s="135"/>
      <c r="J844" s="566"/>
      <c r="K844" s="566"/>
      <c r="P844" s="116"/>
      <c r="Q844" s="116"/>
      <c r="R844" s="116"/>
      <c r="S844" s="116"/>
    </row>
    <row r="845" spans="1:19" ht="18">
      <c r="A845" s="98"/>
      <c r="B845" s="559"/>
      <c r="C845" s="560"/>
      <c r="D845" s="561"/>
      <c r="G845" s="135"/>
      <c r="H845" s="135"/>
      <c r="I845" s="135"/>
      <c r="J845" s="566"/>
      <c r="K845" s="566"/>
      <c r="P845" s="116"/>
      <c r="Q845" s="116"/>
      <c r="R845" s="116"/>
      <c r="S845" s="116"/>
    </row>
    <row r="846" spans="1:19" ht="18">
      <c r="A846" s="98"/>
      <c r="B846" s="559"/>
      <c r="C846" s="560"/>
      <c r="D846" s="561"/>
      <c r="G846" s="135"/>
      <c r="H846" s="135"/>
      <c r="I846" s="135"/>
      <c r="J846" s="566"/>
      <c r="K846" s="566"/>
      <c r="P846" s="116"/>
      <c r="Q846" s="116"/>
      <c r="R846" s="116"/>
      <c r="S846" s="116"/>
    </row>
    <row r="847" spans="1:19" ht="18">
      <c r="A847" s="98"/>
      <c r="B847" s="559"/>
      <c r="C847" s="560"/>
      <c r="D847" s="561"/>
      <c r="G847" s="135"/>
      <c r="H847" s="135"/>
      <c r="I847" s="135"/>
      <c r="J847" s="566"/>
      <c r="K847" s="566"/>
      <c r="P847" s="116"/>
      <c r="Q847" s="116"/>
      <c r="R847" s="116"/>
      <c r="S847" s="116"/>
    </row>
    <row r="848" spans="1:19" ht="18">
      <c r="A848" s="98"/>
      <c r="B848" s="559"/>
      <c r="C848" s="560"/>
      <c r="D848" s="561"/>
      <c r="G848" s="135"/>
      <c r="H848" s="135"/>
      <c r="I848" s="135"/>
      <c r="J848" s="566"/>
      <c r="K848" s="566"/>
      <c r="P848" s="116"/>
      <c r="Q848" s="116"/>
      <c r="R848" s="116"/>
      <c r="S848" s="116"/>
    </row>
    <row r="849" spans="1:19" ht="18">
      <c r="A849" s="98"/>
      <c r="B849" s="559"/>
      <c r="C849" s="560"/>
      <c r="D849" s="561"/>
      <c r="G849" s="135"/>
      <c r="H849" s="135"/>
      <c r="I849" s="135"/>
      <c r="J849" s="566"/>
      <c r="K849" s="566"/>
      <c r="P849" s="116"/>
      <c r="Q849" s="116"/>
      <c r="R849" s="116"/>
      <c r="S849" s="116"/>
    </row>
    <row r="850" spans="1:19" ht="18">
      <c r="A850" s="98"/>
      <c r="B850" s="559"/>
      <c r="C850" s="560"/>
      <c r="D850" s="561"/>
      <c r="G850" s="135"/>
      <c r="H850" s="135"/>
      <c r="I850" s="135"/>
      <c r="J850" s="566"/>
      <c r="K850" s="566"/>
      <c r="P850" s="116"/>
      <c r="Q850" s="116"/>
      <c r="R850" s="116"/>
      <c r="S850" s="116"/>
    </row>
    <row r="851" spans="1:19" ht="18">
      <c r="A851" s="98"/>
      <c r="B851" s="559"/>
      <c r="C851" s="560"/>
      <c r="D851" s="561"/>
      <c r="G851" s="135"/>
      <c r="H851" s="135"/>
      <c r="I851" s="135"/>
      <c r="J851" s="566"/>
      <c r="K851" s="566"/>
      <c r="P851" s="116"/>
      <c r="Q851" s="116"/>
      <c r="R851" s="116"/>
      <c r="S851" s="116"/>
    </row>
    <row r="852" spans="1:19" ht="18">
      <c r="A852" s="98"/>
      <c r="B852" s="559"/>
      <c r="C852" s="560"/>
      <c r="D852" s="561"/>
      <c r="G852" s="135"/>
      <c r="H852" s="135"/>
      <c r="I852" s="135"/>
      <c r="J852" s="566"/>
      <c r="K852" s="566"/>
      <c r="P852" s="116"/>
      <c r="Q852" s="116"/>
      <c r="R852" s="116"/>
      <c r="S852" s="116"/>
    </row>
    <row r="853" spans="1:19" ht="18">
      <c r="A853" s="98"/>
      <c r="B853" s="559"/>
      <c r="C853" s="560"/>
      <c r="D853" s="561"/>
      <c r="G853" s="135"/>
      <c r="H853" s="135"/>
      <c r="I853" s="135"/>
      <c r="J853" s="566"/>
      <c r="K853" s="566"/>
      <c r="P853" s="116"/>
      <c r="Q853" s="116"/>
      <c r="R853" s="116"/>
      <c r="S853" s="116"/>
    </row>
    <row r="854" spans="1:19" ht="18">
      <c r="A854" s="98"/>
      <c r="B854" s="559"/>
      <c r="C854" s="560"/>
      <c r="D854" s="561"/>
      <c r="G854" s="135"/>
      <c r="H854" s="135"/>
      <c r="I854" s="135"/>
      <c r="J854" s="566"/>
      <c r="K854" s="566"/>
      <c r="P854" s="116"/>
      <c r="Q854" s="116"/>
      <c r="R854" s="116"/>
      <c r="S854" s="116"/>
    </row>
    <row r="855" spans="1:19" ht="18">
      <c r="A855" s="98"/>
      <c r="B855" s="559"/>
      <c r="C855" s="560"/>
      <c r="D855" s="561"/>
      <c r="G855" s="135"/>
      <c r="H855" s="135"/>
      <c r="I855" s="135"/>
      <c r="J855" s="566"/>
      <c r="K855" s="566"/>
      <c r="P855" s="116"/>
      <c r="Q855" s="116"/>
      <c r="R855" s="116"/>
      <c r="S855" s="116"/>
    </row>
    <row r="856" spans="1:19" ht="18">
      <c r="A856" s="98"/>
      <c r="B856" s="559"/>
      <c r="C856" s="560"/>
      <c r="D856" s="561"/>
      <c r="G856" s="135"/>
      <c r="H856" s="135"/>
      <c r="I856" s="135"/>
      <c r="J856" s="566"/>
      <c r="K856" s="566"/>
      <c r="P856" s="116"/>
      <c r="Q856" s="116"/>
      <c r="R856" s="116"/>
      <c r="S856" s="116"/>
    </row>
    <row r="857" spans="1:19" ht="18">
      <c r="A857" s="98"/>
      <c r="B857" s="559"/>
      <c r="C857" s="560"/>
      <c r="D857" s="561"/>
      <c r="G857" s="135"/>
      <c r="H857" s="135"/>
      <c r="I857" s="135"/>
      <c r="J857" s="566"/>
      <c r="K857" s="566"/>
      <c r="P857" s="116"/>
      <c r="Q857" s="116"/>
      <c r="R857" s="116"/>
      <c r="S857" s="116"/>
    </row>
    <row r="858" spans="1:19" ht="18">
      <c r="A858" s="98"/>
      <c r="B858" s="559"/>
      <c r="C858" s="560"/>
      <c r="D858" s="561"/>
      <c r="G858" s="135"/>
      <c r="H858" s="135"/>
      <c r="I858" s="135"/>
      <c r="J858" s="566"/>
      <c r="K858" s="566"/>
      <c r="P858" s="116"/>
      <c r="Q858" s="116"/>
      <c r="R858" s="116"/>
      <c r="S858" s="116"/>
    </row>
    <row r="859" spans="1:19" ht="18">
      <c r="A859" s="98"/>
      <c r="B859" s="559"/>
      <c r="C859" s="560"/>
      <c r="D859" s="561"/>
      <c r="G859" s="135"/>
      <c r="H859" s="135"/>
      <c r="I859" s="135"/>
      <c r="J859" s="566"/>
      <c r="K859" s="566"/>
      <c r="P859" s="116"/>
      <c r="Q859" s="116"/>
      <c r="R859" s="116"/>
      <c r="S859" s="116"/>
    </row>
    <row r="860" spans="1:19" ht="18">
      <c r="A860" s="98"/>
      <c r="B860" s="559"/>
      <c r="C860" s="560"/>
      <c r="D860" s="561"/>
      <c r="G860" s="135"/>
      <c r="H860" s="135"/>
      <c r="I860" s="135"/>
      <c r="J860" s="566"/>
      <c r="K860" s="566"/>
      <c r="P860" s="116"/>
      <c r="Q860" s="116"/>
      <c r="R860" s="116"/>
      <c r="S860" s="116"/>
    </row>
    <row r="861" spans="1:19" ht="18">
      <c r="A861" s="98"/>
      <c r="B861" s="559"/>
      <c r="C861" s="560"/>
      <c r="D861" s="561"/>
      <c r="G861" s="135"/>
      <c r="H861" s="135"/>
      <c r="I861" s="135"/>
      <c r="J861" s="566"/>
      <c r="K861" s="566"/>
      <c r="P861" s="116"/>
      <c r="Q861" s="116"/>
      <c r="R861" s="116"/>
      <c r="S861" s="116"/>
    </row>
    <row r="862" spans="1:19" ht="18">
      <c r="A862" s="98"/>
      <c r="B862" s="559"/>
      <c r="C862" s="560"/>
      <c r="D862" s="561"/>
      <c r="G862" s="135"/>
      <c r="H862" s="135"/>
      <c r="I862" s="135"/>
      <c r="J862" s="566"/>
      <c r="K862" s="566"/>
      <c r="P862" s="116"/>
      <c r="Q862" s="116"/>
      <c r="R862" s="116"/>
      <c r="S862" s="116"/>
    </row>
    <row r="863" spans="1:19" ht="18">
      <c r="A863" s="98"/>
      <c r="B863" s="559"/>
      <c r="C863" s="560"/>
      <c r="D863" s="561"/>
      <c r="G863" s="135"/>
      <c r="H863" s="135"/>
      <c r="I863" s="135"/>
      <c r="J863" s="566"/>
      <c r="K863" s="566"/>
      <c r="P863" s="116"/>
      <c r="Q863" s="116"/>
      <c r="R863" s="116"/>
      <c r="S863" s="116"/>
    </row>
    <row r="864" spans="1:19" ht="18">
      <c r="A864" s="98"/>
      <c r="B864" s="559"/>
      <c r="C864" s="560"/>
      <c r="D864" s="561"/>
      <c r="G864" s="135"/>
      <c r="H864" s="135"/>
      <c r="I864" s="135"/>
      <c r="J864" s="566"/>
      <c r="K864" s="566"/>
      <c r="P864" s="116"/>
      <c r="Q864" s="116"/>
      <c r="R864" s="116"/>
      <c r="S864" s="116"/>
    </row>
    <row r="865" spans="1:19" ht="18">
      <c r="A865" s="98"/>
      <c r="B865" s="559"/>
      <c r="C865" s="560"/>
      <c r="D865" s="561"/>
      <c r="G865" s="135"/>
      <c r="H865" s="135"/>
      <c r="I865" s="135"/>
      <c r="J865" s="566"/>
      <c r="K865" s="566"/>
      <c r="P865" s="116"/>
      <c r="Q865" s="116"/>
      <c r="R865" s="116"/>
      <c r="S865" s="116"/>
    </row>
    <row r="866" spans="1:19" ht="18">
      <c r="A866" s="98"/>
      <c r="B866" s="559"/>
      <c r="C866" s="560"/>
      <c r="D866" s="561"/>
      <c r="G866" s="135"/>
      <c r="H866" s="135"/>
      <c r="I866" s="135"/>
      <c r="J866" s="566"/>
      <c r="K866" s="566"/>
      <c r="P866" s="116"/>
      <c r="Q866" s="116"/>
      <c r="R866" s="116"/>
      <c r="S866" s="116"/>
    </row>
    <row r="867" spans="1:19" ht="18">
      <c r="A867" s="98"/>
      <c r="B867" s="559"/>
      <c r="C867" s="560"/>
      <c r="D867" s="561"/>
      <c r="G867" s="135"/>
      <c r="H867" s="135"/>
      <c r="I867" s="135"/>
      <c r="J867" s="566"/>
      <c r="K867" s="566"/>
      <c r="P867" s="116"/>
      <c r="Q867" s="116"/>
      <c r="R867" s="116"/>
      <c r="S867" s="116"/>
    </row>
    <row r="868" spans="1:19" ht="18">
      <c r="A868" s="98"/>
      <c r="B868" s="559"/>
      <c r="C868" s="560"/>
      <c r="D868" s="561"/>
      <c r="G868" s="135"/>
      <c r="H868" s="135"/>
      <c r="I868" s="135"/>
      <c r="J868" s="566"/>
      <c r="K868" s="566"/>
      <c r="P868" s="116"/>
      <c r="Q868" s="116"/>
      <c r="R868" s="116"/>
      <c r="S868" s="116"/>
    </row>
    <row r="869" spans="1:19" ht="18">
      <c r="A869" s="98"/>
      <c r="B869" s="559"/>
      <c r="C869" s="560"/>
      <c r="D869" s="561"/>
      <c r="G869" s="135"/>
      <c r="H869" s="135"/>
      <c r="I869" s="135"/>
      <c r="J869" s="566"/>
      <c r="K869" s="566"/>
      <c r="P869" s="116"/>
      <c r="Q869" s="116"/>
      <c r="R869" s="116"/>
      <c r="S869" s="116"/>
    </row>
    <row r="870" spans="1:19" ht="18">
      <c r="A870" s="98"/>
      <c r="B870" s="559"/>
      <c r="C870" s="560"/>
      <c r="D870" s="561"/>
      <c r="G870" s="135"/>
      <c r="H870" s="135"/>
      <c r="I870" s="135"/>
      <c r="J870" s="566"/>
      <c r="K870" s="566"/>
      <c r="P870" s="116"/>
      <c r="Q870" s="116"/>
      <c r="R870" s="116"/>
      <c r="S870" s="116"/>
    </row>
    <row r="871" spans="1:19" ht="18">
      <c r="A871" s="98"/>
      <c r="B871" s="559"/>
      <c r="C871" s="560"/>
      <c r="D871" s="561"/>
      <c r="G871" s="135"/>
      <c r="H871" s="135"/>
      <c r="I871" s="135"/>
      <c r="J871" s="566"/>
      <c r="K871" s="566"/>
      <c r="P871" s="116"/>
      <c r="Q871" s="116"/>
      <c r="R871" s="116"/>
      <c r="S871" s="116"/>
    </row>
    <row r="872" spans="1:19" ht="18">
      <c r="A872" s="98"/>
      <c r="B872" s="559"/>
      <c r="C872" s="560"/>
      <c r="D872" s="561"/>
      <c r="G872" s="135"/>
      <c r="H872" s="135"/>
      <c r="I872" s="135"/>
      <c r="J872" s="566"/>
      <c r="K872" s="566"/>
      <c r="P872" s="116"/>
      <c r="Q872" s="116"/>
      <c r="R872" s="116"/>
      <c r="S872" s="116"/>
    </row>
    <row r="873" spans="1:19" ht="18">
      <c r="A873" s="98"/>
      <c r="B873" s="559"/>
      <c r="C873" s="560"/>
      <c r="D873" s="561"/>
      <c r="G873" s="135"/>
      <c r="H873" s="135"/>
      <c r="I873" s="135"/>
      <c r="J873" s="566"/>
      <c r="K873" s="566"/>
      <c r="P873" s="116"/>
      <c r="Q873" s="116"/>
      <c r="R873" s="116"/>
      <c r="S873" s="116"/>
    </row>
    <row r="874" spans="1:19" ht="18">
      <c r="A874" s="98"/>
      <c r="B874" s="559"/>
      <c r="C874" s="560"/>
      <c r="D874" s="561"/>
      <c r="G874" s="135"/>
      <c r="H874" s="135"/>
      <c r="I874" s="135"/>
      <c r="J874" s="566"/>
      <c r="K874" s="566"/>
      <c r="P874" s="116"/>
      <c r="Q874" s="116"/>
      <c r="R874" s="116"/>
      <c r="S874" s="116"/>
    </row>
    <row r="875" spans="1:19" ht="18">
      <c r="A875" s="98"/>
      <c r="B875" s="559"/>
      <c r="C875" s="560"/>
      <c r="D875" s="561"/>
      <c r="G875" s="135"/>
      <c r="H875" s="135"/>
      <c r="I875" s="135"/>
      <c r="J875" s="566"/>
      <c r="K875" s="566"/>
      <c r="P875" s="116"/>
      <c r="Q875" s="116"/>
      <c r="R875" s="116"/>
      <c r="S875" s="116"/>
    </row>
    <row r="876" spans="1:19" ht="18">
      <c r="A876" s="98"/>
      <c r="B876" s="559"/>
      <c r="C876" s="560"/>
      <c r="D876" s="561"/>
      <c r="G876" s="135"/>
      <c r="H876" s="135"/>
      <c r="I876" s="135"/>
      <c r="J876" s="566"/>
      <c r="K876" s="566"/>
      <c r="P876" s="116"/>
      <c r="Q876" s="116"/>
      <c r="R876" s="116"/>
      <c r="S876" s="116"/>
    </row>
    <row r="877" spans="1:19" ht="18">
      <c r="A877" s="98"/>
      <c r="B877" s="559"/>
      <c r="C877" s="560"/>
      <c r="D877" s="561"/>
      <c r="G877" s="135"/>
      <c r="H877" s="135"/>
      <c r="I877" s="135"/>
      <c r="J877" s="566"/>
      <c r="K877" s="566"/>
      <c r="P877" s="116"/>
      <c r="Q877" s="116"/>
      <c r="R877" s="116"/>
      <c r="S877" s="116"/>
    </row>
    <row r="878" spans="1:19" ht="18">
      <c r="A878" s="98"/>
      <c r="B878" s="559"/>
      <c r="C878" s="560"/>
      <c r="D878" s="561"/>
      <c r="G878" s="135"/>
      <c r="H878" s="135"/>
      <c r="I878" s="135"/>
      <c r="J878" s="566"/>
      <c r="K878" s="566"/>
      <c r="P878" s="116"/>
      <c r="Q878" s="116"/>
      <c r="R878" s="116"/>
      <c r="S878" s="116"/>
    </row>
    <row r="879" spans="1:19" ht="18">
      <c r="A879" s="98"/>
      <c r="B879" s="559"/>
      <c r="C879" s="560"/>
      <c r="D879" s="561"/>
      <c r="G879" s="135"/>
      <c r="H879" s="135"/>
      <c r="I879" s="135"/>
      <c r="J879" s="566"/>
      <c r="K879" s="566"/>
      <c r="P879" s="116"/>
      <c r="Q879" s="116"/>
      <c r="R879" s="116"/>
      <c r="S879" s="116"/>
    </row>
    <row r="880" spans="1:19" ht="18">
      <c r="A880" s="98"/>
      <c r="B880" s="559"/>
      <c r="C880" s="560"/>
      <c r="D880" s="561"/>
      <c r="G880" s="135"/>
      <c r="H880" s="135"/>
      <c r="I880" s="135"/>
      <c r="J880" s="566"/>
      <c r="K880" s="566"/>
      <c r="P880" s="116"/>
      <c r="Q880" s="116"/>
      <c r="R880" s="116"/>
      <c r="S880" s="116"/>
    </row>
    <row r="881" spans="1:19" ht="18">
      <c r="A881" s="98"/>
      <c r="B881" s="559"/>
      <c r="C881" s="560"/>
      <c r="D881" s="561"/>
      <c r="G881" s="135"/>
      <c r="H881" s="135"/>
      <c r="I881" s="135"/>
      <c r="J881" s="566"/>
      <c r="K881" s="566"/>
      <c r="P881" s="116"/>
      <c r="Q881" s="116"/>
      <c r="R881" s="116"/>
      <c r="S881" s="116"/>
    </row>
    <row r="882" spans="1:19" ht="18">
      <c r="A882" s="98"/>
      <c r="B882" s="559"/>
      <c r="C882" s="560"/>
      <c r="D882" s="561"/>
      <c r="G882" s="135"/>
      <c r="H882" s="135"/>
      <c r="I882" s="135"/>
      <c r="J882" s="566"/>
      <c r="K882" s="566"/>
      <c r="P882" s="116"/>
      <c r="Q882" s="116"/>
      <c r="R882" s="116"/>
      <c r="S882" s="116"/>
    </row>
    <row r="883" spans="1:19" ht="18">
      <c r="A883" s="98"/>
      <c r="B883" s="559"/>
      <c r="C883" s="560"/>
      <c r="D883" s="561"/>
      <c r="G883" s="135"/>
      <c r="H883" s="135"/>
      <c r="I883" s="135"/>
      <c r="J883" s="566"/>
      <c r="K883" s="566"/>
      <c r="P883" s="116"/>
      <c r="Q883" s="116"/>
      <c r="R883" s="116"/>
      <c r="S883" s="116"/>
    </row>
    <row r="884" spans="1:19" ht="18">
      <c r="A884" s="98"/>
      <c r="B884" s="559"/>
      <c r="C884" s="560"/>
      <c r="D884" s="561"/>
      <c r="G884" s="135"/>
      <c r="H884" s="135"/>
      <c r="I884" s="135"/>
      <c r="J884" s="566"/>
      <c r="K884" s="566"/>
      <c r="P884" s="116"/>
      <c r="Q884" s="116"/>
      <c r="R884" s="116"/>
      <c r="S884" s="116"/>
    </row>
    <row r="885" spans="1:19" ht="18">
      <c r="A885" s="98"/>
      <c r="B885" s="559"/>
      <c r="C885" s="560"/>
      <c r="D885" s="561"/>
      <c r="G885" s="135"/>
      <c r="H885" s="135"/>
      <c r="I885" s="135"/>
      <c r="J885" s="566"/>
      <c r="K885" s="566"/>
      <c r="P885" s="116"/>
      <c r="Q885" s="116"/>
      <c r="R885" s="116"/>
      <c r="S885" s="116"/>
    </row>
    <row r="886" spans="1:19" ht="18">
      <c r="A886" s="98"/>
      <c r="B886" s="559"/>
      <c r="C886" s="560"/>
      <c r="D886" s="561"/>
      <c r="G886" s="135"/>
      <c r="H886" s="135"/>
      <c r="I886" s="135"/>
      <c r="J886" s="566"/>
      <c r="K886" s="566"/>
      <c r="P886" s="116"/>
      <c r="Q886" s="116"/>
      <c r="R886" s="116"/>
      <c r="S886" s="116"/>
    </row>
    <row r="887" spans="1:19" ht="18">
      <c r="A887" s="98"/>
      <c r="B887" s="559"/>
      <c r="C887" s="560"/>
      <c r="D887" s="561"/>
      <c r="G887" s="135"/>
      <c r="H887" s="135"/>
      <c r="I887" s="135"/>
      <c r="J887" s="566"/>
      <c r="K887" s="566"/>
      <c r="P887" s="116"/>
      <c r="Q887" s="116"/>
      <c r="R887" s="116"/>
      <c r="S887" s="116"/>
    </row>
    <row r="888" spans="1:19" ht="18">
      <c r="A888" s="98"/>
      <c r="B888" s="559"/>
      <c r="C888" s="560"/>
      <c r="D888" s="561"/>
      <c r="G888" s="135"/>
      <c r="H888" s="135"/>
      <c r="I888" s="135"/>
      <c r="J888" s="566"/>
      <c r="K888" s="566"/>
      <c r="P888" s="116"/>
      <c r="Q888" s="116"/>
      <c r="R888" s="116"/>
      <c r="S888" s="116"/>
    </row>
    <row r="889" spans="1:19" ht="18">
      <c r="A889" s="98"/>
      <c r="B889" s="559"/>
      <c r="C889" s="560"/>
      <c r="D889" s="561"/>
      <c r="G889" s="135"/>
      <c r="H889" s="135"/>
      <c r="I889" s="135"/>
      <c r="J889" s="566"/>
      <c r="K889" s="566"/>
      <c r="P889" s="116"/>
      <c r="Q889" s="116"/>
      <c r="R889" s="116"/>
      <c r="S889" s="116"/>
    </row>
    <row r="890" spans="1:19" ht="18">
      <c r="A890" s="98"/>
      <c r="B890" s="559"/>
      <c r="C890" s="560"/>
      <c r="D890" s="561"/>
      <c r="G890" s="135"/>
      <c r="H890" s="135"/>
      <c r="I890" s="135"/>
      <c r="J890" s="566"/>
      <c r="K890" s="566"/>
      <c r="P890" s="116"/>
      <c r="Q890" s="116"/>
      <c r="R890" s="116"/>
      <c r="S890" s="116"/>
    </row>
    <row r="891" spans="1:19" ht="18">
      <c r="A891" s="98"/>
      <c r="B891" s="559"/>
      <c r="C891" s="560"/>
      <c r="D891" s="561"/>
      <c r="G891" s="135"/>
      <c r="H891" s="135"/>
      <c r="I891" s="135"/>
      <c r="J891" s="566"/>
      <c r="K891" s="566"/>
      <c r="P891" s="116"/>
      <c r="Q891" s="116"/>
      <c r="R891" s="116"/>
      <c r="S891" s="116"/>
    </row>
    <row r="892" spans="7:19" ht="18">
      <c r="G892" s="135"/>
      <c r="H892" s="135"/>
      <c r="I892" s="135"/>
      <c r="J892" s="566"/>
      <c r="K892" s="566"/>
      <c r="P892" s="116"/>
      <c r="Q892" s="116"/>
      <c r="R892" s="116"/>
      <c r="S892" s="116"/>
    </row>
    <row r="893" spans="7:19" ht="18">
      <c r="G893" s="135"/>
      <c r="H893" s="135"/>
      <c r="I893" s="135"/>
      <c r="J893" s="566"/>
      <c r="K893" s="566"/>
      <c r="P893" s="116"/>
      <c r="Q893" s="116"/>
      <c r="R893" s="116"/>
      <c r="S893" s="116"/>
    </row>
    <row r="894" spans="7:19" ht="18">
      <c r="G894" s="135"/>
      <c r="H894" s="135"/>
      <c r="I894" s="135"/>
      <c r="J894" s="566"/>
      <c r="K894" s="566"/>
      <c r="P894" s="116"/>
      <c r="Q894" s="116"/>
      <c r="R894" s="116"/>
      <c r="S894" s="116"/>
    </row>
    <row r="895" spans="7:19" ht="18">
      <c r="G895" s="135"/>
      <c r="H895" s="135"/>
      <c r="I895" s="135"/>
      <c r="J895" s="566"/>
      <c r="K895" s="566"/>
      <c r="P895" s="116"/>
      <c r="Q895" s="116"/>
      <c r="R895" s="116"/>
      <c r="S895" s="116"/>
    </row>
    <row r="896" spans="7:19" ht="18">
      <c r="G896" s="135"/>
      <c r="H896" s="135"/>
      <c r="I896" s="135"/>
      <c r="J896" s="566"/>
      <c r="K896" s="566"/>
      <c r="P896" s="116"/>
      <c r="Q896" s="116"/>
      <c r="R896" s="116"/>
      <c r="S896" s="116"/>
    </row>
    <row r="897" spans="7:19" ht="18">
      <c r="G897" s="135"/>
      <c r="H897" s="135"/>
      <c r="I897" s="135"/>
      <c r="J897" s="566"/>
      <c r="K897" s="566"/>
      <c r="P897" s="116"/>
      <c r="Q897" s="116"/>
      <c r="R897" s="116"/>
      <c r="S897" s="116"/>
    </row>
    <row r="898" spans="7:19" ht="18">
      <c r="G898" s="135"/>
      <c r="H898" s="135"/>
      <c r="I898" s="135"/>
      <c r="J898" s="566"/>
      <c r="K898" s="566"/>
      <c r="P898" s="116"/>
      <c r="Q898" s="116"/>
      <c r="R898" s="116"/>
      <c r="S898" s="116"/>
    </row>
    <row r="899" spans="7:19" ht="18">
      <c r="G899" s="135"/>
      <c r="H899" s="135"/>
      <c r="I899" s="135"/>
      <c r="J899" s="566"/>
      <c r="K899" s="566"/>
      <c r="P899" s="116"/>
      <c r="Q899" s="116"/>
      <c r="R899" s="116"/>
      <c r="S899" s="116"/>
    </row>
    <row r="900" spans="7:19" ht="18">
      <c r="G900" s="135"/>
      <c r="H900" s="135"/>
      <c r="I900" s="135"/>
      <c r="J900" s="566"/>
      <c r="K900" s="566"/>
      <c r="P900" s="116"/>
      <c r="Q900" s="116"/>
      <c r="R900" s="116"/>
      <c r="S900" s="116"/>
    </row>
    <row r="901" spans="7:19" ht="18">
      <c r="G901" s="135"/>
      <c r="H901" s="135"/>
      <c r="I901" s="135"/>
      <c r="J901" s="566"/>
      <c r="K901" s="566"/>
      <c r="P901" s="116"/>
      <c r="Q901" s="116"/>
      <c r="R901" s="116"/>
      <c r="S901" s="116"/>
    </row>
    <row r="902" spans="7:19" ht="18">
      <c r="G902" s="135"/>
      <c r="H902" s="135"/>
      <c r="I902" s="135"/>
      <c r="J902" s="566"/>
      <c r="K902" s="566"/>
      <c r="P902" s="116"/>
      <c r="Q902" s="116"/>
      <c r="R902" s="116"/>
      <c r="S902" s="116"/>
    </row>
    <row r="903" spans="7:19" ht="18">
      <c r="G903" s="135"/>
      <c r="H903" s="135"/>
      <c r="I903" s="135"/>
      <c r="J903" s="566"/>
      <c r="K903" s="566"/>
      <c r="P903" s="116"/>
      <c r="Q903" s="116"/>
      <c r="R903" s="116"/>
      <c r="S903" s="116"/>
    </row>
    <row r="904" spans="7:19" ht="18">
      <c r="G904" s="135"/>
      <c r="H904" s="135"/>
      <c r="I904" s="135"/>
      <c r="J904" s="566"/>
      <c r="K904" s="566"/>
      <c r="P904" s="116"/>
      <c r="Q904" s="116"/>
      <c r="R904" s="116"/>
      <c r="S904" s="116"/>
    </row>
    <row r="905" spans="7:19" ht="18">
      <c r="G905" s="135"/>
      <c r="H905" s="135"/>
      <c r="I905" s="135"/>
      <c r="J905" s="566"/>
      <c r="K905" s="566"/>
      <c r="P905" s="116"/>
      <c r="Q905" s="116"/>
      <c r="R905" s="116"/>
      <c r="S905" s="116"/>
    </row>
    <row r="906" spans="7:19" ht="18">
      <c r="G906" s="135"/>
      <c r="H906" s="135"/>
      <c r="I906" s="135"/>
      <c r="J906" s="566"/>
      <c r="K906" s="566"/>
      <c r="P906" s="116"/>
      <c r="Q906" s="116"/>
      <c r="R906" s="116"/>
      <c r="S906" s="116"/>
    </row>
    <row r="907" spans="7:19" ht="18">
      <c r="G907" s="135"/>
      <c r="H907" s="135"/>
      <c r="I907" s="135"/>
      <c r="J907" s="566"/>
      <c r="K907" s="566"/>
      <c r="P907" s="116"/>
      <c r="Q907" s="116"/>
      <c r="R907" s="116"/>
      <c r="S907" s="116"/>
    </row>
    <row r="908" spans="7:19" ht="18">
      <c r="G908" s="135"/>
      <c r="H908" s="135"/>
      <c r="I908" s="135"/>
      <c r="J908" s="566"/>
      <c r="K908" s="566"/>
      <c r="P908" s="116"/>
      <c r="Q908" s="116"/>
      <c r="R908" s="116"/>
      <c r="S908" s="116"/>
    </row>
    <row r="909" spans="7:19" ht="18">
      <c r="G909" s="135"/>
      <c r="H909" s="135"/>
      <c r="I909" s="135"/>
      <c r="J909" s="566"/>
      <c r="K909" s="566"/>
      <c r="P909" s="116"/>
      <c r="Q909" s="116"/>
      <c r="R909" s="116"/>
      <c r="S909" s="116"/>
    </row>
    <row r="910" spans="7:19" ht="18">
      <c r="G910" s="135"/>
      <c r="H910" s="135"/>
      <c r="I910" s="135"/>
      <c r="J910" s="566"/>
      <c r="K910" s="566"/>
      <c r="P910" s="116"/>
      <c r="Q910" s="116"/>
      <c r="R910" s="116"/>
      <c r="S910" s="116"/>
    </row>
    <row r="911" spans="7:19" ht="18">
      <c r="G911" s="135"/>
      <c r="H911" s="135"/>
      <c r="I911" s="135"/>
      <c r="J911" s="566"/>
      <c r="K911" s="566"/>
      <c r="P911" s="116"/>
      <c r="Q911" s="116"/>
      <c r="R911" s="116"/>
      <c r="S911" s="116"/>
    </row>
    <row r="912" spans="7:19" ht="18">
      <c r="G912" s="135"/>
      <c r="H912" s="135"/>
      <c r="I912" s="135"/>
      <c r="J912" s="566"/>
      <c r="K912" s="566"/>
      <c r="P912" s="116"/>
      <c r="Q912" s="116"/>
      <c r="R912" s="116"/>
      <c r="S912" s="116"/>
    </row>
    <row r="913" spans="7:19" ht="18">
      <c r="G913" s="135"/>
      <c r="H913" s="135"/>
      <c r="I913" s="135"/>
      <c r="J913" s="566"/>
      <c r="K913" s="566"/>
      <c r="P913" s="116"/>
      <c r="Q913" s="116"/>
      <c r="R913" s="116"/>
      <c r="S913" s="116"/>
    </row>
    <row r="914" spans="7:19" ht="18">
      <c r="G914" s="135"/>
      <c r="H914" s="135"/>
      <c r="I914" s="135"/>
      <c r="J914" s="566"/>
      <c r="K914" s="566"/>
      <c r="P914" s="116"/>
      <c r="Q914" s="116"/>
      <c r="R914" s="116"/>
      <c r="S914" s="116"/>
    </row>
    <row r="915" spans="7:19" ht="18">
      <c r="G915" s="135"/>
      <c r="H915" s="135"/>
      <c r="I915" s="135"/>
      <c r="J915" s="566"/>
      <c r="K915" s="566"/>
      <c r="P915" s="116"/>
      <c r="Q915" s="116"/>
      <c r="R915" s="116"/>
      <c r="S915" s="116"/>
    </row>
    <row r="916" spans="7:19" ht="18">
      <c r="G916" s="135"/>
      <c r="H916" s="135"/>
      <c r="I916" s="135"/>
      <c r="J916" s="566"/>
      <c r="K916" s="566"/>
      <c r="P916" s="116"/>
      <c r="Q916" s="116"/>
      <c r="R916" s="116"/>
      <c r="S916" s="116"/>
    </row>
    <row r="917" spans="7:19" ht="18">
      <c r="G917" s="135"/>
      <c r="H917" s="135"/>
      <c r="I917" s="135"/>
      <c r="J917" s="566"/>
      <c r="K917" s="566"/>
      <c r="P917" s="116"/>
      <c r="Q917" s="116"/>
      <c r="R917" s="116"/>
      <c r="S917" s="116"/>
    </row>
    <row r="918" spans="7:19" ht="18">
      <c r="G918" s="135"/>
      <c r="H918" s="135"/>
      <c r="I918" s="135"/>
      <c r="J918" s="566"/>
      <c r="K918" s="566"/>
      <c r="P918" s="116"/>
      <c r="Q918" s="116"/>
      <c r="R918" s="116"/>
      <c r="S918" s="116"/>
    </row>
    <row r="919" spans="7:19" ht="18">
      <c r="G919" s="135"/>
      <c r="H919" s="135"/>
      <c r="I919" s="135"/>
      <c r="J919" s="566"/>
      <c r="K919" s="566"/>
      <c r="P919" s="116"/>
      <c r="Q919" s="116"/>
      <c r="R919" s="116"/>
      <c r="S919" s="116"/>
    </row>
    <row r="920" spans="7:19" ht="18">
      <c r="G920" s="135"/>
      <c r="H920" s="135"/>
      <c r="I920" s="135"/>
      <c r="J920" s="566"/>
      <c r="K920" s="566"/>
      <c r="P920" s="116"/>
      <c r="Q920" s="116"/>
      <c r="R920" s="116"/>
      <c r="S920" s="116"/>
    </row>
    <row r="921" spans="7:19" ht="18">
      <c r="G921" s="135"/>
      <c r="H921" s="135"/>
      <c r="I921" s="135"/>
      <c r="J921" s="566"/>
      <c r="K921" s="566"/>
      <c r="P921" s="116"/>
      <c r="Q921" s="116"/>
      <c r="R921" s="116"/>
      <c r="S921" s="116"/>
    </row>
    <row r="922" spans="7:19" ht="18">
      <c r="G922" s="135"/>
      <c r="H922" s="135"/>
      <c r="I922" s="135"/>
      <c r="J922" s="566"/>
      <c r="K922" s="566"/>
      <c r="P922" s="116"/>
      <c r="Q922" s="116"/>
      <c r="R922" s="116"/>
      <c r="S922" s="116"/>
    </row>
    <row r="923" spans="7:19" ht="18">
      <c r="G923" s="135"/>
      <c r="H923" s="135"/>
      <c r="I923" s="135"/>
      <c r="J923" s="566"/>
      <c r="K923" s="566"/>
      <c r="P923" s="116"/>
      <c r="Q923" s="116"/>
      <c r="R923" s="116"/>
      <c r="S923" s="116"/>
    </row>
    <row r="924" spans="7:19" ht="18">
      <c r="G924" s="135"/>
      <c r="H924" s="135"/>
      <c r="I924" s="135"/>
      <c r="J924" s="566"/>
      <c r="K924" s="566"/>
      <c r="P924" s="116"/>
      <c r="Q924" s="116"/>
      <c r="R924" s="116"/>
      <c r="S924" s="116"/>
    </row>
    <row r="925" spans="7:19" ht="18">
      <c r="G925" s="135"/>
      <c r="H925" s="135"/>
      <c r="I925" s="135"/>
      <c r="J925" s="566"/>
      <c r="K925" s="566"/>
      <c r="P925" s="116"/>
      <c r="Q925" s="116"/>
      <c r="R925" s="116"/>
      <c r="S925" s="116"/>
    </row>
    <row r="926" spans="7:19" ht="18">
      <c r="G926" s="135"/>
      <c r="H926" s="135"/>
      <c r="I926" s="135"/>
      <c r="J926" s="566"/>
      <c r="K926" s="566"/>
      <c r="P926" s="116"/>
      <c r="Q926" s="116"/>
      <c r="R926" s="116"/>
      <c r="S926" s="116"/>
    </row>
    <row r="927" spans="7:19" ht="18">
      <c r="G927" s="135"/>
      <c r="H927" s="135"/>
      <c r="I927" s="135"/>
      <c r="J927" s="566"/>
      <c r="K927" s="566"/>
      <c r="P927" s="116"/>
      <c r="Q927" s="116"/>
      <c r="R927" s="116"/>
      <c r="S927" s="116"/>
    </row>
    <row r="928" spans="7:19" ht="18">
      <c r="G928" s="135"/>
      <c r="H928" s="135"/>
      <c r="I928" s="135"/>
      <c r="J928" s="566"/>
      <c r="K928" s="566"/>
      <c r="P928" s="116"/>
      <c r="Q928" s="116"/>
      <c r="R928" s="116"/>
      <c r="S928" s="116"/>
    </row>
    <row r="929" spans="16:19" ht="15">
      <c r="P929" s="116"/>
      <c r="Q929" s="116"/>
      <c r="R929" s="116"/>
      <c r="S929" s="116"/>
    </row>
    <row r="930" spans="16:19" ht="15">
      <c r="P930" s="116"/>
      <c r="Q930" s="116"/>
      <c r="R930" s="116"/>
      <c r="S930" s="116"/>
    </row>
    <row r="931" spans="16:19" ht="15">
      <c r="P931" s="116"/>
      <c r="Q931" s="116"/>
      <c r="R931" s="116"/>
      <c r="S931" s="116"/>
    </row>
    <row r="932" spans="16:19" ht="15">
      <c r="P932" s="116"/>
      <c r="Q932" s="116"/>
      <c r="R932" s="116"/>
      <c r="S932" s="116"/>
    </row>
    <row r="933" spans="16:19" ht="15">
      <c r="P933" s="116"/>
      <c r="Q933" s="116"/>
      <c r="R933" s="116"/>
      <c r="S933" s="116"/>
    </row>
    <row r="934" spans="16:19" ht="15">
      <c r="P934" s="116"/>
      <c r="Q934" s="116"/>
      <c r="R934" s="116"/>
      <c r="S934" s="116"/>
    </row>
    <row r="935" spans="16:19" ht="15">
      <c r="P935" s="116"/>
      <c r="Q935" s="116"/>
      <c r="R935" s="116"/>
      <c r="S935" s="116"/>
    </row>
    <row r="936" spans="16:19" ht="15">
      <c r="P936" s="116"/>
      <c r="Q936" s="116"/>
      <c r="R936" s="116"/>
      <c r="S936" s="116"/>
    </row>
    <row r="937" spans="16:19" ht="15">
      <c r="P937" s="116"/>
      <c r="Q937" s="116"/>
      <c r="R937" s="116"/>
      <c r="S937" s="116"/>
    </row>
    <row r="938" spans="16:19" ht="15">
      <c r="P938" s="116"/>
      <c r="Q938" s="116"/>
      <c r="R938" s="116"/>
      <c r="S938" s="116"/>
    </row>
    <row r="939" spans="16:19" ht="15">
      <c r="P939" s="116"/>
      <c r="Q939" s="116"/>
      <c r="R939" s="116"/>
      <c r="S939" s="116"/>
    </row>
    <row r="940" spans="16:19" ht="15">
      <c r="P940" s="116"/>
      <c r="Q940" s="116"/>
      <c r="R940" s="116"/>
      <c r="S940" s="116"/>
    </row>
    <row r="941" spans="16:19" ht="15">
      <c r="P941" s="116"/>
      <c r="Q941" s="116"/>
      <c r="R941" s="116"/>
      <c r="S941" s="116"/>
    </row>
    <row r="942" spans="16:19" ht="15">
      <c r="P942" s="116"/>
      <c r="Q942" s="116"/>
      <c r="R942" s="116"/>
      <c r="S942" s="116"/>
    </row>
    <row r="943" spans="16:19" ht="15">
      <c r="P943" s="116"/>
      <c r="Q943" s="116"/>
      <c r="R943" s="116"/>
      <c r="S943" s="116"/>
    </row>
    <row r="944" spans="16:19" ht="15">
      <c r="P944" s="116"/>
      <c r="Q944" s="116"/>
      <c r="R944" s="116"/>
      <c r="S944" s="116"/>
    </row>
    <row r="945" spans="16:19" ht="15">
      <c r="P945" s="116"/>
      <c r="Q945" s="116"/>
      <c r="R945" s="116"/>
      <c r="S945" s="116"/>
    </row>
    <row r="946" spans="16:19" ht="15">
      <c r="P946" s="116"/>
      <c r="Q946" s="116"/>
      <c r="R946" s="116"/>
      <c r="S946" s="116"/>
    </row>
    <row r="947" spans="16:19" ht="15">
      <c r="P947" s="116"/>
      <c r="Q947" s="116"/>
      <c r="R947" s="116"/>
      <c r="S947" s="116"/>
    </row>
    <row r="948" spans="16:19" ht="15">
      <c r="P948" s="116"/>
      <c r="Q948" s="116"/>
      <c r="R948" s="116"/>
      <c r="S948" s="116"/>
    </row>
    <row r="949" spans="16:19" ht="15">
      <c r="P949" s="116"/>
      <c r="Q949" s="116"/>
      <c r="R949" s="116"/>
      <c r="S949" s="116"/>
    </row>
    <row r="950" spans="16:19" ht="15">
      <c r="P950" s="116"/>
      <c r="Q950" s="116"/>
      <c r="R950" s="116"/>
      <c r="S950" s="116"/>
    </row>
    <row r="951" spans="16:19" ht="15">
      <c r="P951" s="116"/>
      <c r="Q951" s="116"/>
      <c r="R951" s="116"/>
      <c r="S951" s="116"/>
    </row>
    <row r="952" spans="16:19" ht="15">
      <c r="P952" s="116"/>
      <c r="Q952" s="116"/>
      <c r="R952" s="116"/>
      <c r="S952" s="116"/>
    </row>
    <row r="953" spans="16:19" ht="15">
      <c r="P953" s="116"/>
      <c r="Q953" s="116"/>
      <c r="R953" s="116"/>
      <c r="S953" s="116"/>
    </row>
    <row r="954" spans="16:19" ht="15">
      <c r="P954" s="116"/>
      <c r="Q954" s="116"/>
      <c r="R954" s="116"/>
      <c r="S954" s="116"/>
    </row>
    <row r="955" spans="16:19" ht="15">
      <c r="P955" s="116"/>
      <c r="Q955" s="116"/>
      <c r="R955" s="116"/>
      <c r="S955" s="116"/>
    </row>
    <row r="956" spans="16:19" ht="15">
      <c r="P956" s="116"/>
      <c r="Q956" s="116"/>
      <c r="R956" s="116"/>
      <c r="S956" s="116"/>
    </row>
    <row r="957" spans="16:19" ht="15">
      <c r="P957" s="116"/>
      <c r="Q957" s="116"/>
      <c r="R957" s="116"/>
      <c r="S957" s="116"/>
    </row>
    <row r="958" spans="16:19" ht="15">
      <c r="P958" s="116"/>
      <c r="Q958" s="116"/>
      <c r="R958" s="116"/>
      <c r="S958" s="116"/>
    </row>
    <row r="959" spans="16:19" ht="15">
      <c r="P959" s="116"/>
      <c r="Q959" s="116"/>
      <c r="R959" s="116"/>
      <c r="S959" s="116"/>
    </row>
    <row r="960" spans="16:19" ht="15">
      <c r="P960" s="116"/>
      <c r="Q960" s="116"/>
      <c r="R960" s="116"/>
      <c r="S960" s="116"/>
    </row>
    <row r="961" spans="16:19" ht="15">
      <c r="P961" s="116"/>
      <c r="Q961" s="116"/>
      <c r="R961" s="116"/>
      <c r="S961" s="116"/>
    </row>
    <row r="962" spans="16:19" ht="15">
      <c r="P962" s="116"/>
      <c r="Q962" s="116"/>
      <c r="R962" s="116"/>
      <c r="S962" s="116"/>
    </row>
    <row r="963" spans="16:19" ht="15">
      <c r="P963" s="116"/>
      <c r="Q963" s="116"/>
      <c r="R963" s="116"/>
      <c r="S963" s="116"/>
    </row>
    <row r="964" spans="16:19" ht="15">
      <c r="P964" s="116"/>
      <c r="Q964" s="116"/>
      <c r="R964" s="116"/>
      <c r="S964" s="116"/>
    </row>
    <row r="965" spans="16:19" ht="15">
      <c r="P965" s="116"/>
      <c r="Q965" s="116"/>
      <c r="R965" s="116"/>
      <c r="S965" s="116"/>
    </row>
    <row r="966" spans="16:19" ht="15">
      <c r="P966" s="116"/>
      <c r="Q966" s="116"/>
      <c r="R966" s="116"/>
      <c r="S966" s="116"/>
    </row>
    <row r="967" spans="16:19" ht="15">
      <c r="P967" s="116"/>
      <c r="Q967" s="116"/>
      <c r="R967" s="116"/>
      <c r="S967" s="116"/>
    </row>
    <row r="968" spans="16:19" ht="15">
      <c r="P968" s="116"/>
      <c r="Q968" s="116"/>
      <c r="R968" s="116"/>
      <c r="S968" s="116"/>
    </row>
    <row r="969" spans="16:19" ht="15">
      <c r="P969" s="116"/>
      <c r="Q969" s="116"/>
      <c r="R969" s="116"/>
      <c r="S969" s="116"/>
    </row>
    <row r="970" spans="16:19" ht="15">
      <c r="P970" s="116"/>
      <c r="Q970" s="116"/>
      <c r="R970" s="116"/>
      <c r="S970" s="116"/>
    </row>
    <row r="971" spans="16:19" ht="15">
      <c r="P971" s="116"/>
      <c r="Q971" s="116"/>
      <c r="R971" s="116"/>
      <c r="S971" s="116"/>
    </row>
    <row r="972" spans="16:19" ht="15">
      <c r="P972" s="116"/>
      <c r="Q972" s="116"/>
      <c r="R972" s="116"/>
      <c r="S972" s="116"/>
    </row>
    <row r="973" spans="16:19" ht="15">
      <c r="P973" s="116"/>
      <c r="Q973" s="116"/>
      <c r="R973" s="116"/>
      <c r="S973" s="116"/>
    </row>
    <row r="974" spans="16:19" ht="15">
      <c r="P974" s="116"/>
      <c r="Q974" s="116"/>
      <c r="R974" s="116"/>
      <c r="S974" s="116"/>
    </row>
    <row r="975" spans="16:19" ht="15">
      <c r="P975" s="116"/>
      <c r="Q975" s="116"/>
      <c r="R975" s="116"/>
      <c r="S975" s="116"/>
    </row>
    <row r="976" spans="16:19" ht="15">
      <c r="P976" s="116"/>
      <c r="Q976" s="116"/>
      <c r="R976" s="116"/>
      <c r="S976" s="116"/>
    </row>
    <row r="977" spans="16:19" ht="15">
      <c r="P977" s="116"/>
      <c r="Q977" s="116"/>
      <c r="R977" s="116"/>
      <c r="S977" s="116"/>
    </row>
    <row r="978" spans="16:19" ht="15">
      <c r="P978" s="116"/>
      <c r="Q978" s="116"/>
      <c r="R978" s="116"/>
      <c r="S978" s="116"/>
    </row>
    <row r="979" spans="16:19" ht="15">
      <c r="P979" s="116"/>
      <c r="Q979" s="116"/>
      <c r="R979" s="116"/>
      <c r="S979" s="116"/>
    </row>
    <row r="980" spans="16:19" ht="15">
      <c r="P980" s="116"/>
      <c r="Q980" s="116"/>
      <c r="R980" s="116"/>
      <c r="S980" s="116"/>
    </row>
    <row r="981" spans="16:19" ht="15">
      <c r="P981" s="116"/>
      <c r="Q981" s="116"/>
      <c r="R981" s="116"/>
      <c r="S981" s="116"/>
    </row>
    <row r="982" spans="16:19" ht="15">
      <c r="P982" s="116"/>
      <c r="Q982" s="116"/>
      <c r="R982" s="116"/>
      <c r="S982" s="116"/>
    </row>
    <row r="983" spans="16:19" ht="15">
      <c r="P983" s="116"/>
      <c r="Q983" s="116"/>
      <c r="R983" s="116"/>
      <c r="S983" s="116"/>
    </row>
    <row r="984" spans="16:19" ht="15">
      <c r="P984" s="116"/>
      <c r="Q984" s="116"/>
      <c r="R984" s="116"/>
      <c r="S984" s="116"/>
    </row>
    <row r="985" spans="16:19" ht="15">
      <c r="P985" s="116"/>
      <c r="Q985" s="116"/>
      <c r="R985" s="116"/>
      <c r="S985" s="116"/>
    </row>
    <row r="986" spans="16:19" ht="15">
      <c r="P986" s="116"/>
      <c r="Q986" s="116"/>
      <c r="R986" s="116"/>
      <c r="S986" s="116"/>
    </row>
    <row r="987" spans="16:19" ht="15">
      <c r="P987" s="116"/>
      <c r="Q987" s="116"/>
      <c r="R987" s="116"/>
      <c r="S987" s="116"/>
    </row>
    <row r="988" spans="16:19" ht="15">
      <c r="P988" s="116"/>
      <c r="Q988" s="116"/>
      <c r="R988" s="116"/>
      <c r="S988" s="116"/>
    </row>
    <row r="989" spans="16:19" ht="15">
      <c r="P989" s="116"/>
      <c r="Q989" s="116"/>
      <c r="R989" s="116"/>
      <c r="S989" s="116"/>
    </row>
    <row r="990" spans="16:19" ht="15">
      <c r="P990" s="116"/>
      <c r="Q990" s="116"/>
      <c r="R990" s="116"/>
      <c r="S990" s="116"/>
    </row>
    <row r="991" spans="16:19" ht="15">
      <c r="P991" s="116"/>
      <c r="Q991" s="116"/>
      <c r="R991" s="116"/>
      <c r="S991" s="116"/>
    </row>
    <row r="992" spans="16:19" ht="15">
      <c r="P992" s="116"/>
      <c r="Q992" s="116"/>
      <c r="R992" s="116"/>
      <c r="S992" s="116"/>
    </row>
    <row r="993" spans="16:19" ht="15">
      <c r="P993" s="116"/>
      <c r="Q993" s="116"/>
      <c r="R993" s="116"/>
      <c r="S993" s="116"/>
    </row>
    <row r="994" spans="16:19" ht="15">
      <c r="P994" s="116"/>
      <c r="Q994" s="116"/>
      <c r="R994" s="116"/>
      <c r="S994" s="116"/>
    </row>
    <row r="995" spans="16:19" ht="15">
      <c r="P995" s="116"/>
      <c r="Q995" s="116"/>
      <c r="R995" s="116"/>
      <c r="S995" s="116"/>
    </row>
    <row r="996" spans="16:19" ht="15">
      <c r="P996" s="116"/>
      <c r="Q996" s="116"/>
      <c r="R996" s="116"/>
      <c r="S996" s="116"/>
    </row>
    <row r="997" spans="16:19" ht="15">
      <c r="P997" s="116"/>
      <c r="Q997" s="116"/>
      <c r="R997" s="116"/>
      <c r="S997" s="116"/>
    </row>
    <row r="998" spans="16:19" ht="15">
      <c r="P998" s="116"/>
      <c r="Q998" s="116"/>
      <c r="R998" s="116"/>
      <c r="S998" s="116"/>
    </row>
    <row r="999" spans="16:19" ht="15">
      <c r="P999" s="116"/>
      <c r="Q999" s="116"/>
      <c r="R999" s="116"/>
      <c r="S999" s="116"/>
    </row>
    <row r="1000" spans="16:19" ht="15">
      <c r="P1000" s="116"/>
      <c r="Q1000" s="116"/>
      <c r="R1000" s="116"/>
      <c r="S1000" s="116"/>
    </row>
    <row r="1001" spans="16:19" ht="15">
      <c r="P1001" s="116"/>
      <c r="Q1001" s="116"/>
      <c r="R1001" s="116"/>
      <c r="S1001" s="116"/>
    </row>
    <row r="1002" spans="16:19" ht="15">
      <c r="P1002" s="116"/>
      <c r="Q1002" s="116"/>
      <c r="R1002" s="116"/>
      <c r="S1002" s="116"/>
    </row>
    <row r="1003" spans="16:19" ht="15">
      <c r="P1003" s="116"/>
      <c r="Q1003" s="116"/>
      <c r="R1003" s="116"/>
      <c r="S1003" s="116"/>
    </row>
    <row r="1004" spans="16:19" ht="15">
      <c r="P1004" s="116"/>
      <c r="Q1004" s="116"/>
      <c r="R1004" s="116"/>
      <c r="S1004" s="116"/>
    </row>
    <row r="1005" spans="16:19" ht="15">
      <c r="P1005" s="116"/>
      <c r="Q1005" s="116"/>
      <c r="R1005" s="116"/>
      <c r="S1005" s="116"/>
    </row>
    <row r="1006" spans="16:19" ht="15">
      <c r="P1006" s="116"/>
      <c r="Q1006" s="116"/>
      <c r="R1006" s="116"/>
      <c r="S1006" s="116"/>
    </row>
    <row r="1007" spans="16:19" ht="15">
      <c r="P1007" s="116"/>
      <c r="Q1007" s="116"/>
      <c r="R1007" s="116"/>
      <c r="S1007" s="116"/>
    </row>
    <row r="1008" spans="16:19" ht="15">
      <c r="P1008" s="116"/>
      <c r="Q1008" s="116"/>
      <c r="R1008" s="116"/>
      <c r="S1008" s="116"/>
    </row>
    <row r="1009" spans="16:19" ht="15">
      <c r="P1009" s="116"/>
      <c r="Q1009" s="116"/>
      <c r="R1009" s="116"/>
      <c r="S1009" s="116"/>
    </row>
    <row r="1010" spans="16:19" ht="15">
      <c r="P1010" s="116"/>
      <c r="Q1010" s="116"/>
      <c r="R1010" s="116"/>
      <c r="S1010" s="116"/>
    </row>
    <row r="1011" spans="16:19" ht="15">
      <c r="P1011" s="116"/>
      <c r="Q1011" s="116"/>
      <c r="R1011" s="116"/>
      <c r="S1011" s="116"/>
    </row>
    <row r="1012" spans="16:19" ht="15">
      <c r="P1012" s="116"/>
      <c r="Q1012" s="116"/>
      <c r="R1012" s="116"/>
      <c r="S1012" s="116"/>
    </row>
    <row r="1013" spans="16:19" ht="15">
      <c r="P1013" s="116"/>
      <c r="Q1013" s="116"/>
      <c r="R1013" s="116"/>
      <c r="S1013" s="116"/>
    </row>
    <row r="1014" spans="16:19" ht="15">
      <c r="P1014" s="116"/>
      <c r="Q1014" s="116"/>
      <c r="R1014" s="116"/>
      <c r="S1014" s="116"/>
    </row>
    <row r="1015" spans="16:19" ht="15">
      <c r="P1015" s="116"/>
      <c r="Q1015" s="116"/>
      <c r="R1015" s="116"/>
      <c r="S1015" s="116"/>
    </row>
    <row r="1016" spans="16:19" ht="15">
      <c r="P1016" s="116"/>
      <c r="Q1016" s="116"/>
      <c r="R1016" s="116"/>
      <c r="S1016" s="116"/>
    </row>
    <row r="1017" spans="16:19" ht="15">
      <c r="P1017" s="116"/>
      <c r="Q1017" s="116"/>
      <c r="R1017" s="116"/>
      <c r="S1017" s="116"/>
    </row>
    <row r="1018" spans="16:19" ht="15">
      <c r="P1018" s="116"/>
      <c r="Q1018" s="116"/>
      <c r="R1018" s="116"/>
      <c r="S1018" s="116"/>
    </row>
    <row r="1019" spans="16:19" ht="15">
      <c r="P1019" s="116"/>
      <c r="Q1019" s="116"/>
      <c r="R1019" s="116"/>
      <c r="S1019" s="116"/>
    </row>
    <row r="1020" spans="16:19" ht="15">
      <c r="P1020" s="116"/>
      <c r="Q1020" s="116"/>
      <c r="R1020" s="116"/>
      <c r="S1020" s="116"/>
    </row>
    <row r="1021" spans="16:19" ht="15">
      <c r="P1021" s="116"/>
      <c r="Q1021" s="116"/>
      <c r="R1021" s="116"/>
      <c r="S1021" s="116"/>
    </row>
    <row r="1022" spans="16:19" ht="15">
      <c r="P1022" s="116"/>
      <c r="Q1022" s="116"/>
      <c r="R1022" s="116"/>
      <c r="S1022" s="116"/>
    </row>
    <row r="1023" spans="16:19" ht="15">
      <c r="P1023" s="116"/>
      <c r="Q1023" s="116"/>
      <c r="R1023" s="116"/>
      <c r="S1023" s="116"/>
    </row>
    <row r="1024" spans="16:19" ht="15">
      <c r="P1024" s="116"/>
      <c r="Q1024" s="116"/>
      <c r="R1024" s="116"/>
      <c r="S1024" s="116"/>
    </row>
    <row r="1025" spans="16:19" ht="15">
      <c r="P1025" s="116"/>
      <c r="Q1025" s="116"/>
      <c r="R1025" s="116"/>
      <c r="S1025" s="116"/>
    </row>
    <row r="1026" spans="16:19" ht="15">
      <c r="P1026" s="116"/>
      <c r="Q1026" s="116"/>
      <c r="R1026" s="116"/>
      <c r="S1026" s="116"/>
    </row>
    <row r="1027" spans="16:19" ht="15">
      <c r="P1027" s="116"/>
      <c r="Q1027" s="116"/>
      <c r="R1027" s="116"/>
      <c r="S1027" s="116"/>
    </row>
    <row r="1028" spans="16:19" ht="15">
      <c r="P1028" s="116"/>
      <c r="Q1028" s="116"/>
      <c r="R1028" s="116"/>
      <c r="S1028" s="116"/>
    </row>
    <row r="1029" spans="16:19" ht="15">
      <c r="P1029" s="116"/>
      <c r="Q1029" s="116"/>
      <c r="R1029" s="116"/>
      <c r="S1029" s="116"/>
    </row>
    <row r="1030" spans="16:19" ht="15">
      <c r="P1030" s="116"/>
      <c r="Q1030" s="116"/>
      <c r="R1030" s="116"/>
      <c r="S1030" s="116"/>
    </row>
    <row r="1031" spans="16:19" ht="15">
      <c r="P1031" s="116"/>
      <c r="Q1031" s="116"/>
      <c r="R1031" s="116"/>
      <c r="S1031" s="116"/>
    </row>
    <row r="1032" spans="16:19" ht="15">
      <c r="P1032" s="116"/>
      <c r="Q1032" s="116"/>
      <c r="R1032" s="116"/>
      <c r="S1032" s="116"/>
    </row>
    <row r="1033" spans="16:19" ht="15">
      <c r="P1033" s="116"/>
      <c r="Q1033" s="116"/>
      <c r="R1033" s="116"/>
      <c r="S1033" s="116"/>
    </row>
    <row r="1034" spans="16:19" ht="15">
      <c r="P1034" s="116"/>
      <c r="Q1034" s="116"/>
      <c r="R1034" s="116"/>
      <c r="S1034" s="116"/>
    </row>
    <row r="1035" spans="16:19" ht="15">
      <c r="P1035" s="116"/>
      <c r="Q1035" s="116"/>
      <c r="R1035" s="116"/>
      <c r="S1035" s="116"/>
    </row>
    <row r="1036" spans="16:19" ht="15">
      <c r="P1036" s="116"/>
      <c r="Q1036" s="116"/>
      <c r="R1036" s="116"/>
      <c r="S1036" s="116"/>
    </row>
    <row r="1037" spans="16:19" ht="15">
      <c r="P1037" s="116"/>
      <c r="Q1037" s="116"/>
      <c r="R1037" s="116"/>
      <c r="S1037" s="116"/>
    </row>
    <row r="1038" spans="16:19" ht="15">
      <c r="P1038" s="116"/>
      <c r="Q1038" s="116"/>
      <c r="R1038" s="116"/>
      <c r="S1038" s="116"/>
    </row>
    <row r="1039" spans="16:19" ht="15">
      <c r="P1039" s="116"/>
      <c r="Q1039" s="116"/>
      <c r="R1039" s="116"/>
      <c r="S1039" s="116"/>
    </row>
    <row r="1040" spans="16:19" ht="15">
      <c r="P1040" s="116"/>
      <c r="Q1040" s="116"/>
      <c r="R1040" s="116"/>
      <c r="S1040" s="116"/>
    </row>
    <row r="1041" spans="16:19" ht="15">
      <c r="P1041" s="116"/>
      <c r="Q1041" s="116"/>
      <c r="R1041" s="116"/>
      <c r="S1041" s="116"/>
    </row>
    <row r="1042" spans="16:19" ht="15">
      <c r="P1042" s="116"/>
      <c r="Q1042" s="116"/>
      <c r="R1042" s="116"/>
      <c r="S1042" s="116"/>
    </row>
    <row r="1043" spans="16:19" ht="15">
      <c r="P1043" s="116"/>
      <c r="Q1043" s="116"/>
      <c r="R1043" s="116"/>
      <c r="S1043" s="116"/>
    </row>
    <row r="1044" spans="16:19" ht="15">
      <c r="P1044" s="116"/>
      <c r="Q1044" s="116"/>
      <c r="R1044" s="116"/>
      <c r="S1044" s="116"/>
    </row>
    <row r="1045" spans="16:19" ht="15">
      <c r="P1045" s="116"/>
      <c r="Q1045" s="116"/>
      <c r="R1045" s="116"/>
      <c r="S1045" s="116"/>
    </row>
    <row r="1046" spans="16:19" ht="15">
      <c r="P1046" s="116"/>
      <c r="Q1046" s="116"/>
      <c r="R1046" s="116"/>
      <c r="S1046" s="116"/>
    </row>
    <row r="1047" spans="16:19" ht="15">
      <c r="P1047" s="116"/>
      <c r="Q1047" s="116"/>
      <c r="R1047" s="116"/>
      <c r="S1047" s="116"/>
    </row>
    <row r="1048" spans="16:19" ht="15">
      <c r="P1048" s="116"/>
      <c r="Q1048" s="116"/>
      <c r="R1048" s="116"/>
      <c r="S1048" s="116"/>
    </row>
    <row r="1049" spans="16:19" ht="15">
      <c r="P1049" s="116"/>
      <c r="Q1049" s="116"/>
      <c r="R1049" s="116"/>
      <c r="S1049" s="116"/>
    </row>
    <row r="1050" spans="16:19" ht="15">
      <c r="P1050" s="116"/>
      <c r="Q1050" s="116"/>
      <c r="R1050" s="116"/>
      <c r="S1050" s="116"/>
    </row>
    <row r="1051" spans="16:19" ht="15">
      <c r="P1051" s="116"/>
      <c r="Q1051" s="116"/>
      <c r="R1051" s="116"/>
      <c r="S1051" s="116"/>
    </row>
    <row r="1052" spans="16:19" ht="15">
      <c r="P1052" s="116"/>
      <c r="Q1052" s="116"/>
      <c r="R1052" s="116"/>
      <c r="S1052" s="116"/>
    </row>
    <row r="1053" spans="16:19" ht="15">
      <c r="P1053" s="116"/>
      <c r="Q1053" s="116"/>
      <c r="R1053" s="116"/>
      <c r="S1053" s="116"/>
    </row>
    <row r="1054" spans="16:19" ht="15">
      <c r="P1054" s="116"/>
      <c r="Q1054" s="116"/>
      <c r="R1054" s="116"/>
      <c r="S1054" s="116"/>
    </row>
    <row r="1055" spans="16:19" ht="15">
      <c r="P1055" s="116"/>
      <c r="Q1055" s="116"/>
      <c r="R1055" s="116"/>
      <c r="S1055" s="116"/>
    </row>
    <row r="1056" spans="16:19" ht="15">
      <c r="P1056" s="116"/>
      <c r="Q1056" s="116"/>
      <c r="R1056" s="116"/>
      <c r="S1056" s="116"/>
    </row>
    <row r="1057" spans="16:19" ht="15">
      <c r="P1057" s="116"/>
      <c r="Q1057" s="116"/>
      <c r="R1057" s="116"/>
      <c r="S1057" s="116"/>
    </row>
    <row r="1058" spans="16:19" ht="15">
      <c r="P1058" s="116"/>
      <c r="Q1058" s="116"/>
      <c r="R1058" s="116"/>
      <c r="S1058" s="116"/>
    </row>
    <row r="1059" spans="16:19" ht="15">
      <c r="P1059" s="116"/>
      <c r="Q1059" s="116"/>
      <c r="R1059" s="116"/>
      <c r="S1059" s="116"/>
    </row>
    <row r="1060" spans="16:19" ht="15">
      <c r="P1060" s="116"/>
      <c r="Q1060" s="116"/>
      <c r="R1060" s="116"/>
      <c r="S1060" s="116"/>
    </row>
    <row r="1061" spans="16:19" ht="15">
      <c r="P1061" s="116"/>
      <c r="Q1061" s="116"/>
      <c r="R1061" s="116"/>
      <c r="S1061" s="116"/>
    </row>
    <row r="1062" spans="16:19" ht="15">
      <c r="P1062" s="116"/>
      <c r="Q1062" s="116"/>
      <c r="R1062" s="116"/>
      <c r="S1062" s="116"/>
    </row>
    <row r="1063" spans="16:19" ht="15">
      <c r="P1063" s="116"/>
      <c r="Q1063" s="116"/>
      <c r="R1063" s="116"/>
      <c r="S1063" s="116"/>
    </row>
    <row r="1064" spans="16:19" ht="15">
      <c r="P1064" s="116"/>
      <c r="Q1064" s="116"/>
      <c r="R1064" s="116"/>
      <c r="S1064" s="116"/>
    </row>
    <row r="1065" spans="16:19" ht="15">
      <c r="P1065" s="116"/>
      <c r="Q1065" s="116"/>
      <c r="R1065" s="116"/>
      <c r="S1065" s="116"/>
    </row>
    <row r="1066" spans="16:19" ht="15">
      <c r="P1066" s="116"/>
      <c r="Q1066" s="116"/>
      <c r="R1066" s="116"/>
      <c r="S1066" s="116"/>
    </row>
    <row r="1067" spans="16:19" ht="15">
      <c r="P1067" s="116"/>
      <c r="Q1067" s="116"/>
      <c r="R1067" s="116"/>
      <c r="S1067" s="116"/>
    </row>
    <row r="1068" spans="16:19" ht="15">
      <c r="P1068" s="116"/>
      <c r="Q1068" s="116"/>
      <c r="R1068" s="116"/>
      <c r="S1068" s="116"/>
    </row>
    <row r="1069" spans="16:19" ht="15">
      <c r="P1069" s="116"/>
      <c r="Q1069" s="116"/>
      <c r="R1069" s="116"/>
      <c r="S1069" s="116"/>
    </row>
    <row r="1070" spans="16:19" ht="15">
      <c r="P1070" s="116"/>
      <c r="Q1070" s="116"/>
      <c r="R1070" s="116"/>
      <c r="S1070" s="116"/>
    </row>
    <row r="1071" spans="16:19" ht="15">
      <c r="P1071" s="116"/>
      <c r="Q1071" s="116"/>
      <c r="R1071" s="116"/>
      <c r="S1071" s="116"/>
    </row>
    <row r="1072" spans="16:19" ht="15">
      <c r="P1072" s="116"/>
      <c r="Q1072" s="116"/>
      <c r="R1072" s="116"/>
      <c r="S1072" s="116"/>
    </row>
    <row r="1073" spans="16:19" ht="15">
      <c r="P1073" s="116"/>
      <c r="Q1073" s="116"/>
      <c r="R1073" s="116"/>
      <c r="S1073" s="116"/>
    </row>
    <row r="1074" spans="16:19" ht="15">
      <c r="P1074" s="116"/>
      <c r="Q1074" s="116"/>
      <c r="R1074" s="116"/>
      <c r="S1074" s="116"/>
    </row>
    <row r="1075" spans="16:19" ht="15">
      <c r="P1075" s="116"/>
      <c r="Q1075" s="116"/>
      <c r="R1075" s="116"/>
      <c r="S1075" s="116"/>
    </row>
    <row r="1076" spans="16:19" ht="15">
      <c r="P1076" s="116"/>
      <c r="Q1076" s="116"/>
      <c r="R1076" s="116"/>
      <c r="S1076" s="116"/>
    </row>
    <row r="1077" spans="16:19" ht="15">
      <c r="P1077" s="116"/>
      <c r="Q1077" s="116"/>
      <c r="R1077" s="116"/>
      <c r="S1077" s="116"/>
    </row>
    <row r="1078" spans="16:19" ht="15">
      <c r="P1078" s="116"/>
      <c r="Q1078" s="116"/>
      <c r="R1078" s="116"/>
      <c r="S1078" s="116"/>
    </row>
    <row r="1079" spans="16:19" ht="15">
      <c r="P1079" s="116"/>
      <c r="Q1079" s="116"/>
      <c r="R1079" s="116"/>
      <c r="S1079" s="116"/>
    </row>
    <row r="1080" spans="16:19" ht="15">
      <c r="P1080" s="116"/>
      <c r="Q1080" s="116"/>
      <c r="R1080" s="116"/>
      <c r="S1080" s="116"/>
    </row>
    <row r="1081" spans="16:19" ht="15">
      <c r="P1081" s="116"/>
      <c r="Q1081" s="116"/>
      <c r="R1081" s="116"/>
      <c r="S1081" s="116"/>
    </row>
    <row r="1082" spans="16:19" ht="15">
      <c r="P1082" s="116"/>
      <c r="Q1082" s="116"/>
      <c r="R1082" s="116"/>
      <c r="S1082" s="116"/>
    </row>
    <row r="1083" spans="16:19" ht="15">
      <c r="P1083" s="116"/>
      <c r="Q1083" s="116"/>
      <c r="R1083" s="116"/>
      <c r="S1083" s="116"/>
    </row>
    <row r="1084" spans="16:19" ht="15">
      <c r="P1084" s="116"/>
      <c r="Q1084" s="116"/>
      <c r="R1084" s="116"/>
      <c r="S1084" s="116"/>
    </row>
    <row r="1085" spans="16:19" ht="15">
      <c r="P1085" s="116"/>
      <c r="Q1085" s="116"/>
      <c r="R1085" s="116"/>
      <c r="S1085" s="116"/>
    </row>
    <row r="1086" spans="16:19" ht="15">
      <c r="P1086" s="116"/>
      <c r="Q1086" s="116"/>
      <c r="R1086" s="116"/>
      <c r="S1086" s="116"/>
    </row>
    <row r="1087" spans="16:19" ht="15">
      <c r="P1087" s="116"/>
      <c r="Q1087" s="116"/>
      <c r="R1087" s="116"/>
      <c r="S1087" s="116"/>
    </row>
    <row r="1088" spans="16:19" ht="15">
      <c r="P1088" s="116"/>
      <c r="Q1088" s="116"/>
      <c r="R1088" s="116"/>
      <c r="S1088" s="116"/>
    </row>
    <row r="1089" spans="16:19" ht="15">
      <c r="P1089" s="116"/>
      <c r="Q1089" s="116"/>
      <c r="R1089" s="116"/>
      <c r="S1089" s="116"/>
    </row>
    <row r="1090" spans="16:19" ht="15">
      <c r="P1090" s="116"/>
      <c r="Q1090" s="116"/>
      <c r="R1090" s="116"/>
      <c r="S1090" s="116"/>
    </row>
    <row r="1091" spans="16:19" ht="15">
      <c r="P1091" s="116"/>
      <c r="Q1091" s="116"/>
      <c r="R1091" s="116"/>
      <c r="S1091" s="116"/>
    </row>
    <row r="1092" spans="16:19" ht="15">
      <c r="P1092" s="116"/>
      <c r="Q1092" s="116"/>
      <c r="R1092" s="116"/>
      <c r="S1092" s="116"/>
    </row>
    <row r="1093" spans="16:19" ht="15">
      <c r="P1093" s="116"/>
      <c r="Q1093" s="116"/>
      <c r="R1093" s="116"/>
      <c r="S1093" s="116"/>
    </row>
    <row r="1094" spans="16:19" ht="15">
      <c r="P1094" s="116"/>
      <c r="Q1094" s="116"/>
      <c r="R1094" s="116"/>
      <c r="S1094" s="116"/>
    </row>
    <row r="1095" spans="16:19" ht="15">
      <c r="P1095" s="116"/>
      <c r="Q1095" s="116"/>
      <c r="R1095" s="116"/>
      <c r="S1095" s="116"/>
    </row>
    <row r="1096" spans="16:19" ht="15">
      <c r="P1096" s="116"/>
      <c r="Q1096" s="116"/>
      <c r="R1096" s="116"/>
      <c r="S1096" s="116"/>
    </row>
    <row r="1097" spans="16:19" ht="15">
      <c r="P1097" s="116"/>
      <c r="Q1097" s="116"/>
      <c r="R1097" s="116"/>
      <c r="S1097" s="116"/>
    </row>
    <row r="1098" spans="16:19" ht="15">
      <c r="P1098" s="116"/>
      <c r="Q1098" s="116"/>
      <c r="R1098" s="116"/>
      <c r="S1098" s="116"/>
    </row>
    <row r="1099" spans="16:19" ht="15">
      <c r="P1099" s="116"/>
      <c r="Q1099" s="116"/>
      <c r="R1099" s="116"/>
      <c r="S1099" s="116"/>
    </row>
    <row r="1100" spans="16:19" ht="15">
      <c r="P1100" s="116"/>
      <c r="Q1100" s="116"/>
      <c r="R1100" s="116"/>
      <c r="S1100" s="116"/>
    </row>
    <row r="1101" spans="16:19" ht="15">
      <c r="P1101" s="116"/>
      <c r="Q1101" s="116"/>
      <c r="R1101" s="116"/>
      <c r="S1101" s="116"/>
    </row>
    <row r="1102" spans="16:19" ht="15">
      <c r="P1102" s="116"/>
      <c r="Q1102" s="116"/>
      <c r="R1102" s="116"/>
      <c r="S1102" s="116"/>
    </row>
    <row r="1103" spans="16:19" ht="15">
      <c r="P1103" s="116"/>
      <c r="Q1103" s="116"/>
      <c r="R1103" s="116"/>
      <c r="S1103" s="116"/>
    </row>
    <row r="1104" spans="16:19" ht="15">
      <c r="P1104" s="116"/>
      <c r="Q1104" s="116"/>
      <c r="R1104" s="116"/>
      <c r="S1104" s="116"/>
    </row>
    <row r="1105" spans="16:19" ht="15">
      <c r="P1105" s="116"/>
      <c r="Q1105" s="116"/>
      <c r="R1105" s="116"/>
      <c r="S1105" s="116"/>
    </row>
    <row r="1106" spans="16:19" ht="15">
      <c r="P1106" s="116"/>
      <c r="Q1106" s="116"/>
      <c r="R1106" s="116"/>
      <c r="S1106" s="116"/>
    </row>
    <row r="1107" spans="16:19" ht="15">
      <c r="P1107" s="116"/>
      <c r="Q1107" s="116"/>
      <c r="R1107" s="116"/>
      <c r="S1107" s="116"/>
    </row>
    <row r="1108" spans="16:19" ht="15">
      <c r="P1108" s="116"/>
      <c r="Q1108" s="116"/>
      <c r="R1108" s="116"/>
      <c r="S1108" s="116"/>
    </row>
    <row r="1109" spans="16:19" ht="15">
      <c r="P1109" s="116"/>
      <c r="Q1109" s="116"/>
      <c r="R1109" s="116"/>
      <c r="S1109" s="116"/>
    </row>
    <row r="1110" spans="16:19" ht="15">
      <c r="P1110" s="116"/>
      <c r="Q1110" s="116"/>
      <c r="R1110" s="116"/>
      <c r="S1110" s="116"/>
    </row>
    <row r="1111" spans="16:19" ht="15">
      <c r="P1111" s="116"/>
      <c r="Q1111" s="116"/>
      <c r="R1111" s="116"/>
      <c r="S1111" s="116"/>
    </row>
    <row r="1112" spans="16:19" ht="15">
      <c r="P1112" s="116"/>
      <c r="Q1112" s="116"/>
      <c r="R1112" s="116"/>
      <c r="S1112" s="116"/>
    </row>
    <row r="1113" spans="16:19" ht="15">
      <c r="P1113" s="116"/>
      <c r="Q1113" s="116"/>
      <c r="R1113" s="116"/>
      <c r="S1113" s="116"/>
    </row>
    <row r="1114" spans="16:19" ht="15">
      <c r="P1114" s="116"/>
      <c r="Q1114" s="116"/>
      <c r="R1114" s="116"/>
      <c r="S1114" s="116"/>
    </row>
    <row r="1115" spans="16:19" ht="15">
      <c r="P1115" s="116"/>
      <c r="Q1115" s="116"/>
      <c r="R1115" s="116"/>
      <c r="S1115" s="116"/>
    </row>
    <row r="1116" spans="16:19" ht="15">
      <c r="P1116" s="116"/>
      <c r="Q1116" s="116"/>
      <c r="R1116" s="116"/>
      <c r="S1116" s="116"/>
    </row>
    <row r="1117" spans="16:19" ht="15">
      <c r="P1117" s="116"/>
      <c r="Q1117" s="116"/>
      <c r="R1117" s="116"/>
      <c r="S1117" s="116"/>
    </row>
    <row r="1118" spans="16:19" ht="15">
      <c r="P1118" s="116"/>
      <c r="Q1118" s="116"/>
      <c r="R1118" s="116"/>
      <c r="S1118" s="116"/>
    </row>
    <row r="1119" spans="16:19" ht="15">
      <c r="P1119" s="116"/>
      <c r="Q1119" s="116"/>
      <c r="R1119" s="116"/>
      <c r="S1119" s="116"/>
    </row>
    <row r="1120" spans="16:19" ht="15">
      <c r="P1120" s="116"/>
      <c r="Q1120" s="116"/>
      <c r="R1120" s="116"/>
      <c r="S1120" s="116"/>
    </row>
    <row r="1121" spans="16:19" ht="15">
      <c r="P1121" s="116"/>
      <c r="Q1121" s="116"/>
      <c r="R1121" s="116"/>
      <c r="S1121" s="116"/>
    </row>
    <row r="1122" spans="16:19" ht="15">
      <c r="P1122" s="116"/>
      <c r="Q1122" s="116"/>
      <c r="R1122" s="116"/>
      <c r="S1122" s="116"/>
    </row>
    <row r="1123" spans="16:19" ht="15">
      <c r="P1123" s="116"/>
      <c r="Q1123" s="116"/>
      <c r="R1123" s="116"/>
      <c r="S1123" s="116"/>
    </row>
    <row r="1124" spans="16:19" ht="15">
      <c r="P1124" s="116"/>
      <c r="Q1124" s="116"/>
      <c r="R1124" s="116"/>
      <c r="S1124" s="116"/>
    </row>
    <row r="1125" spans="16:19" ht="15">
      <c r="P1125" s="116"/>
      <c r="Q1125" s="116"/>
      <c r="R1125" s="116"/>
      <c r="S1125" s="116"/>
    </row>
    <row r="1126" spans="16:19" ht="15">
      <c r="P1126" s="116"/>
      <c r="Q1126" s="116"/>
      <c r="R1126" s="116"/>
      <c r="S1126" s="116"/>
    </row>
    <row r="1127" spans="16:19" ht="15">
      <c r="P1127" s="116"/>
      <c r="Q1127" s="116"/>
      <c r="R1127" s="116"/>
      <c r="S1127" s="116"/>
    </row>
    <row r="1128" spans="16:19" ht="15">
      <c r="P1128" s="116"/>
      <c r="Q1128" s="116"/>
      <c r="R1128" s="116"/>
      <c r="S1128" s="116"/>
    </row>
    <row r="1129" spans="16:19" ht="15">
      <c r="P1129" s="116"/>
      <c r="Q1129" s="116"/>
      <c r="R1129" s="116"/>
      <c r="S1129" s="116"/>
    </row>
    <row r="1130" spans="16:19" ht="15">
      <c r="P1130" s="116"/>
      <c r="Q1130" s="116"/>
      <c r="R1130" s="116"/>
      <c r="S1130" s="116"/>
    </row>
    <row r="1131" spans="16:19" ht="15">
      <c r="P1131" s="116"/>
      <c r="Q1131" s="116"/>
      <c r="R1131" s="116"/>
      <c r="S1131" s="116"/>
    </row>
    <row r="1132" spans="16:19" ht="15">
      <c r="P1132" s="116"/>
      <c r="Q1132" s="116"/>
      <c r="R1132" s="116"/>
      <c r="S1132" s="116"/>
    </row>
    <row r="1133" spans="16:19" ht="15">
      <c r="P1133" s="116"/>
      <c r="Q1133" s="116"/>
      <c r="R1133" s="116"/>
      <c r="S1133" s="116"/>
    </row>
    <row r="1134" spans="16:19" ht="15">
      <c r="P1134" s="116"/>
      <c r="Q1134" s="116"/>
      <c r="R1134" s="116"/>
      <c r="S1134" s="116"/>
    </row>
    <row r="1135" spans="16:19" ht="15">
      <c r="P1135" s="116"/>
      <c r="Q1135" s="116"/>
      <c r="R1135" s="116"/>
      <c r="S1135" s="116"/>
    </row>
    <row r="1136" spans="16:19" ht="15">
      <c r="P1136" s="116"/>
      <c r="Q1136" s="116"/>
      <c r="R1136" s="116"/>
      <c r="S1136" s="116"/>
    </row>
    <row r="1137" spans="16:19" ht="15">
      <c r="P1137" s="116"/>
      <c r="Q1137" s="116"/>
      <c r="R1137" s="116"/>
      <c r="S1137" s="116"/>
    </row>
    <row r="1138" spans="16:19" ht="15">
      <c r="P1138" s="116"/>
      <c r="Q1138" s="116"/>
      <c r="R1138" s="116"/>
      <c r="S1138" s="116"/>
    </row>
    <row r="1139" spans="16:19" ht="15">
      <c r="P1139" s="116"/>
      <c r="Q1139" s="116"/>
      <c r="R1139" s="116"/>
      <c r="S1139" s="116"/>
    </row>
    <row r="1140" spans="16:19" ht="15">
      <c r="P1140" s="116"/>
      <c r="Q1140" s="116"/>
      <c r="R1140" s="116"/>
      <c r="S1140" s="116"/>
    </row>
    <row r="1141" spans="16:19" ht="15">
      <c r="P1141" s="116"/>
      <c r="Q1141" s="116"/>
      <c r="R1141" s="116"/>
      <c r="S1141" s="116"/>
    </row>
    <row r="1142" spans="16:19" ht="15">
      <c r="P1142" s="116"/>
      <c r="Q1142" s="116"/>
      <c r="R1142" s="116"/>
      <c r="S1142" s="116"/>
    </row>
    <row r="1143" spans="16:19" ht="15">
      <c r="P1143" s="116"/>
      <c r="Q1143" s="116"/>
      <c r="R1143" s="116"/>
      <c r="S1143" s="116"/>
    </row>
    <row r="1144" spans="16:19" ht="15">
      <c r="P1144" s="116"/>
      <c r="Q1144" s="116"/>
      <c r="R1144" s="116"/>
      <c r="S1144" s="116"/>
    </row>
    <row r="1145" spans="16:19" ht="15">
      <c r="P1145" s="116"/>
      <c r="Q1145" s="116"/>
      <c r="R1145" s="116"/>
      <c r="S1145" s="116"/>
    </row>
    <row r="1146" spans="16:19" ht="15">
      <c r="P1146" s="116"/>
      <c r="Q1146" s="116"/>
      <c r="R1146" s="116"/>
      <c r="S1146" s="116"/>
    </row>
    <row r="1147" spans="16:19" ht="15">
      <c r="P1147" s="116"/>
      <c r="Q1147" s="116"/>
      <c r="R1147" s="116"/>
      <c r="S1147" s="116"/>
    </row>
    <row r="1148" spans="16:19" ht="15">
      <c r="P1148" s="116"/>
      <c r="Q1148" s="116"/>
      <c r="R1148" s="116"/>
      <c r="S1148" s="116"/>
    </row>
    <row r="1149" spans="16:19" ht="15">
      <c r="P1149" s="116"/>
      <c r="Q1149" s="116"/>
      <c r="R1149" s="116"/>
      <c r="S1149" s="116"/>
    </row>
    <row r="1150" spans="16:19" ht="15">
      <c r="P1150" s="116"/>
      <c r="Q1150" s="116"/>
      <c r="R1150" s="116"/>
      <c r="S1150" s="116"/>
    </row>
    <row r="1151" spans="16:19" ht="15">
      <c r="P1151" s="116"/>
      <c r="Q1151" s="116"/>
      <c r="R1151" s="116"/>
      <c r="S1151" s="116"/>
    </row>
    <row r="1152" spans="16:19" ht="15">
      <c r="P1152" s="116"/>
      <c r="Q1152" s="116"/>
      <c r="R1152" s="116"/>
      <c r="S1152" s="116"/>
    </row>
    <row r="1153" spans="16:19" ht="15">
      <c r="P1153" s="116"/>
      <c r="Q1153" s="116"/>
      <c r="R1153" s="116"/>
      <c r="S1153" s="116"/>
    </row>
    <row r="1154" spans="16:19" ht="15">
      <c r="P1154" s="116"/>
      <c r="Q1154" s="116"/>
      <c r="R1154" s="116"/>
      <c r="S1154" s="116"/>
    </row>
    <row r="1155" spans="16:19" ht="15">
      <c r="P1155" s="116"/>
      <c r="Q1155" s="116"/>
      <c r="R1155" s="116"/>
      <c r="S1155" s="116"/>
    </row>
    <row r="1156" spans="16:19" ht="15">
      <c r="P1156" s="116"/>
      <c r="Q1156" s="116"/>
      <c r="R1156" s="116"/>
      <c r="S1156" s="116"/>
    </row>
    <row r="1157" spans="16:19" ht="15">
      <c r="P1157" s="116"/>
      <c r="Q1157" s="116"/>
      <c r="R1157" s="116"/>
      <c r="S1157" s="116"/>
    </row>
    <row r="1158" spans="16:19" ht="15">
      <c r="P1158" s="116"/>
      <c r="Q1158" s="116"/>
      <c r="R1158" s="116"/>
      <c r="S1158" s="116"/>
    </row>
    <row r="1159" spans="16:19" ht="15">
      <c r="P1159" s="116"/>
      <c r="Q1159" s="116"/>
      <c r="R1159" s="116"/>
      <c r="S1159" s="116"/>
    </row>
    <row r="1160" spans="16:19" ht="15">
      <c r="P1160" s="116"/>
      <c r="Q1160" s="116"/>
      <c r="R1160" s="116"/>
      <c r="S1160" s="116"/>
    </row>
    <row r="1161" spans="16:19" ht="15">
      <c r="P1161" s="116"/>
      <c r="Q1161" s="116"/>
      <c r="R1161" s="116"/>
      <c r="S1161" s="116"/>
    </row>
    <row r="1162" spans="16:19" ht="15">
      <c r="P1162" s="116"/>
      <c r="Q1162" s="116"/>
      <c r="R1162" s="116"/>
      <c r="S1162" s="116"/>
    </row>
    <row r="1163" spans="16:19" ht="15">
      <c r="P1163" s="116"/>
      <c r="Q1163" s="116"/>
      <c r="R1163" s="116"/>
      <c r="S1163" s="116"/>
    </row>
    <row r="1164" spans="16:19" ht="15">
      <c r="P1164" s="116"/>
      <c r="Q1164" s="116"/>
      <c r="R1164" s="116"/>
      <c r="S1164" s="116"/>
    </row>
    <row r="1165" spans="16:19" ht="15">
      <c r="P1165" s="116"/>
      <c r="Q1165" s="116"/>
      <c r="R1165" s="116"/>
      <c r="S1165" s="116"/>
    </row>
    <row r="1166" spans="16:19" ht="15">
      <c r="P1166" s="116"/>
      <c r="Q1166" s="116"/>
      <c r="R1166" s="116"/>
      <c r="S1166" s="116"/>
    </row>
    <row r="1167" spans="16:19" ht="15">
      <c r="P1167" s="116"/>
      <c r="Q1167" s="116"/>
      <c r="R1167" s="116"/>
      <c r="S1167" s="116"/>
    </row>
    <row r="1168" spans="16:19" ht="15">
      <c r="P1168" s="116"/>
      <c r="Q1168" s="116"/>
      <c r="R1168" s="116"/>
      <c r="S1168" s="116"/>
    </row>
    <row r="1169" spans="16:19" ht="15">
      <c r="P1169" s="116"/>
      <c r="Q1169" s="116"/>
      <c r="R1169" s="116"/>
      <c r="S1169" s="116"/>
    </row>
    <row r="1170" spans="16:19" ht="15">
      <c r="P1170" s="116"/>
      <c r="Q1170" s="116"/>
      <c r="R1170" s="116"/>
      <c r="S1170" s="116"/>
    </row>
    <row r="1171" spans="16:19" ht="15">
      <c r="P1171" s="116"/>
      <c r="Q1171" s="116"/>
      <c r="R1171" s="116"/>
      <c r="S1171" s="116"/>
    </row>
    <row r="1172" spans="16:19" ht="15">
      <c r="P1172" s="116"/>
      <c r="Q1172" s="116"/>
      <c r="R1172" s="116"/>
      <c r="S1172" s="116"/>
    </row>
    <row r="1173" spans="16:19" ht="15">
      <c r="P1173" s="116"/>
      <c r="Q1173" s="116"/>
      <c r="R1173" s="116"/>
      <c r="S1173" s="116"/>
    </row>
    <row r="1174" spans="16:19" ht="15">
      <c r="P1174" s="116"/>
      <c r="Q1174" s="116"/>
      <c r="R1174" s="116"/>
      <c r="S1174" s="116"/>
    </row>
    <row r="1175" spans="16:19" ht="15">
      <c r="P1175" s="116"/>
      <c r="Q1175" s="116"/>
      <c r="R1175" s="116"/>
      <c r="S1175" s="116"/>
    </row>
    <row r="1176" spans="16:19" ht="15">
      <c r="P1176" s="116"/>
      <c r="Q1176" s="116"/>
      <c r="R1176" s="116"/>
      <c r="S1176" s="116"/>
    </row>
    <row r="1177" spans="16:19" ht="15">
      <c r="P1177" s="116"/>
      <c r="Q1177" s="116"/>
      <c r="R1177" s="116"/>
      <c r="S1177" s="116"/>
    </row>
    <row r="1178" spans="16:19" ht="15">
      <c r="P1178" s="116"/>
      <c r="Q1178" s="116"/>
      <c r="R1178" s="116"/>
      <c r="S1178" s="116"/>
    </row>
    <row r="1179" spans="16:19" ht="15">
      <c r="P1179" s="116"/>
      <c r="Q1179" s="116"/>
      <c r="R1179" s="116"/>
      <c r="S1179" s="116"/>
    </row>
    <row r="1180" spans="16:19" ht="15">
      <c r="P1180" s="116"/>
      <c r="Q1180" s="116"/>
      <c r="R1180" s="116"/>
      <c r="S1180" s="116"/>
    </row>
    <row r="1181" spans="16:19" ht="15">
      <c r="P1181" s="116"/>
      <c r="Q1181" s="116"/>
      <c r="R1181" s="116"/>
      <c r="S1181" s="116"/>
    </row>
    <row r="1182" spans="16:19" ht="15">
      <c r="P1182" s="116"/>
      <c r="Q1182" s="116"/>
      <c r="R1182" s="116"/>
      <c r="S1182" s="116"/>
    </row>
    <row r="1183" spans="16:19" ht="15">
      <c r="P1183" s="116"/>
      <c r="Q1183" s="116"/>
      <c r="R1183" s="116"/>
      <c r="S1183" s="116"/>
    </row>
    <row r="1184" spans="16:19" ht="15">
      <c r="P1184" s="116"/>
      <c r="Q1184" s="116"/>
      <c r="R1184" s="116"/>
      <c r="S1184" s="116"/>
    </row>
    <row r="1185" spans="16:19" ht="15">
      <c r="P1185" s="116"/>
      <c r="Q1185" s="116"/>
      <c r="R1185" s="116"/>
      <c r="S1185" s="116"/>
    </row>
    <row r="1186" spans="16:19" ht="15">
      <c r="P1186" s="116"/>
      <c r="Q1186" s="116"/>
      <c r="R1186" s="116"/>
      <c r="S1186" s="116"/>
    </row>
    <row r="1187" spans="16:19" ht="15">
      <c r="P1187" s="116"/>
      <c r="Q1187" s="116"/>
      <c r="R1187" s="116"/>
      <c r="S1187" s="116"/>
    </row>
    <row r="1188" spans="16:19" ht="15">
      <c r="P1188" s="116"/>
      <c r="Q1188" s="116"/>
      <c r="R1188" s="116"/>
      <c r="S1188" s="116"/>
    </row>
    <row r="1189" spans="16:19" ht="15">
      <c r="P1189" s="116"/>
      <c r="Q1189" s="116"/>
      <c r="R1189" s="116"/>
      <c r="S1189" s="116"/>
    </row>
    <row r="1190" spans="16:19" ht="15">
      <c r="P1190" s="116"/>
      <c r="Q1190" s="116"/>
      <c r="R1190" s="116"/>
      <c r="S1190" s="116"/>
    </row>
    <row r="1191" spans="16:19" ht="15">
      <c r="P1191" s="116"/>
      <c r="Q1191" s="116"/>
      <c r="R1191" s="116"/>
      <c r="S1191" s="116"/>
    </row>
    <row r="1192" spans="16:19" ht="15">
      <c r="P1192" s="116"/>
      <c r="Q1192" s="116"/>
      <c r="R1192" s="116"/>
      <c r="S1192" s="116"/>
    </row>
    <row r="1193" spans="16:19" ht="15">
      <c r="P1193" s="116"/>
      <c r="Q1193" s="116"/>
      <c r="R1193" s="116"/>
      <c r="S1193" s="116"/>
    </row>
    <row r="1194" spans="16:19" ht="15">
      <c r="P1194" s="116"/>
      <c r="Q1194" s="116"/>
      <c r="R1194" s="116"/>
      <c r="S1194" s="116"/>
    </row>
    <row r="1195" spans="16:19" ht="15">
      <c r="P1195" s="116"/>
      <c r="Q1195" s="116"/>
      <c r="R1195" s="116"/>
      <c r="S1195" s="116"/>
    </row>
    <row r="1196" spans="16:19" ht="15">
      <c r="P1196" s="116"/>
      <c r="Q1196" s="116"/>
      <c r="R1196" s="116"/>
      <c r="S1196" s="116"/>
    </row>
    <row r="1197" spans="16:19" ht="15">
      <c r="P1197" s="116"/>
      <c r="Q1197" s="116"/>
      <c r="R1197" s="116"/>
      <c r="S1197" s="116"/>
    </row>
    <row r="1198" spans="16:19" ht="15">
      <c r="P1198" s="116"/>
      <c r="Q1198" s="116"/>
      <c r="R1198" s="116"/>
      <c r="S1198" s="116"/>
    </row>
    <row r="1199" spans="16:19" ht="15">
      <c r="P1199" s="116"/>
      <c r="Q1199" s="116"/>
      <c r="R1199" s="116"/>
      <c r="S1199" s="116"/>
    </row>
    <row r="1200" spans="16:19" ht="15">
      <c r="P1200" s="116"/>
      <c r="Q1200" s="116"/>
      <c r="R1200" s="116"/>
      <c r="S1200" s="116"/>
    </row>
    <row r="1201" spans="16:19" ht="15">
      <c r="P1201" s="116"/>
      <c r="Q1201" s="116"/>
      <c r="R1201" s="116"/>
      <c r="S1201" s="116"/>
    </row>
    <row r="1202" spans="16:19" ht="15">
      <c r="P1202" s="116"/>
      <c r="Q1202" s="116"/>
      <c r="R1202" s="116"/>
      <c r="S1202" s="116"/>
    </row>
    <row r="1203" spans="16:19" ht="15">
      <c r="P1203" s="116"/>
      <c r="Q1203" s="116"/>
      <c r="R1203" s="116"/>
      <c r="S1203" s="116"/>
    </row>
    <row r="1204" spans="16:19" ht="15">
      <c r="P1204" s="116"/>
      <c r="Q1204" s="116"/>
      <c r="R1204" s="116"/>
      <c r="S1204" s="116"/>
    </row>
    <row r="1205" spans="16:19" ht="15">
      <c r="P1205" s="116"/>
      <c r="Q1205" s="116"/>
      <c r="R1205" s="116"/>
      <c r="S1205" s="116"/>
    </row>
    <row r="1206" spans="16:19" ht="15">
      <c r="P1206" s="116"/>
      <c r="Q1206" s="116"/>
      <c r="R1206" s="116"/>
      <c r="S1206" s="116"/>
    </row>
    <row r="1207" spans="16:19" ht="15">
      <c r="P1207" s="116"/>
      <c r="Q1207" s="116"/>
      <c r="R1207" s="116"/>
      <c r="S1207" s="116"/>
    </row>
    <row r="1208" spans="16:19" ht="15">
      <c r="P1208" s="116"/>
      <c r="Q1208" s="116"/>
      <c r="R1208" s="116"/>
      <c r="S1208" s="116"/>
    </row>
    <row r="1209" spans="16:19" ht="15">
      <c r="P1209" s="116"/>
      <c r="Q1209" s="116"/>
      <c r="R1209" s="116"/>
      <c r="S1209" s="116"/>
    </row>
    <row r="1210" spans="16:19" ht="15">
      <c r="P1210" s="116"/>
      <c r="Q1210" s="116"/>
      <c r="R1210" s="116"/>
      <c r="S1210" s="116"/>
    </row>
    <row r="1211" spans="16:19" ht="15">
      <c r="P1211" s="116"/>
      <c r="Q1211" s="116"/>
      <c r="R1211" s="116"/>
      <c r="S1211" s="116"/>
    </row>
    <row r="1212" spans="16:19" ht="15">
      <c r="P1212" s="116"/>
      <c r="Q1212" s="116"/>
      <c r="R1212" s="116"/>
      <c r="S1212" s="116"/>
    </row>
    <row r="1213" spans="16:19" ht="15">
      <c r="P1213" s="116"/>
      <c r="Q1213" s="116"/>
      <c r="R1213" s="116"/>
      <c r="S1213" s="116"/>
    </row>
    <row r="1214" spans="16:19" ht="15">
      <c r="P1214" s="116"/>
      <c r="Q1214" s="116"/>
      <c r="R1214" s="116"/>
      <c r="S1214" s="116"/>
    </row>
    <row r="1215" spans="16:19" ht="15">
      <c r="P1215" s="116"/>
      <c r="Q1215" s="116"/>
      <c r="R1215" s="116"/>
      <c r="S1215" s="116"/>
    </row>
    <row r="1216" spans="16:19" ht="15">
      <c r="P1216" s="116"/>
      <c r="Q1216" s="116"/>
      <c r="R1216" s="116"/>
      <c r="S1216" s="116"/>
    </row>
    <row r="1217" spans="16:19" ht="15">
      <c r="P1217" s="116"/>
      <c r="Q1217" s="116"/>
      <c r="R1217" s="116"/>
      <c r="S1217" s="116"/>
    </row>
    <row r="1218" spans="16:19" ht="15">
      <c r="P1218" s="116"/>
      <c r="Q1218" s="116"/>
      <c r="R1218" s="116"/>
      <c r="S1218" s="116"/>
    </row>
    <row r="1219" spans="16:19" ht="15">
      <c r="P1219" s="116"/>
      <c r="Q1219" s="116"/>
      <c r="R1219" s="116"/>
      <c r="S1219" s="116"/>
    </row>
    <row r="1220" spans="16:19" ht="15">
      <c r="P1220" s="116"/>
      <c r="Q1220" s="116"/>
      <c r="R1220" s="116"/>
      <c r="S1220" s="116"/>
    </row>
    <row r="1221" spans="16:19" ht="15">
      <c r="P1221" s="116"/>
      <c r="Q1221" s="116"/>
      <c r="R1221" s="116"/>
      <c r="S1221" s="116"/>
    </row>
    <row r="1222" spans="16:19" ht="15">
      <c r="P1222" s="116"/>
      <c r="Q1222" s="116"/>
      <c r="R1222" s="116"/>
      <c r="S1222" s="116"/>
    </row>
    <row r="1223" spans="16:19" ht="15">
      <c r="P1223" s="116"/>
      <c r="Q1223" s="116"/>
      <c r="R1223" s="116"/>
      <c r="S1223" s="116"/>
    </row>
    <row r="1224" spans="16:19" ht="15">
      <c r="P1224" s="116"/>
      <c r="Q1224" s="116"/>
      <c r="R1224" s="116"/>
      <c r="S1224" s="116"/>
    </row>
    <row r="1225" spans="16:19" ht="15">
      <c r="P1225" s="116"/>
      <c r="Q1225" s="116"/>
      <c r="R1225" s="116"/>
      <c r="S1225" s="116"/>
    </row>
    <row r="1226" spans="16:19" ht="15">
      <c r="P1226" s="116"/>
      <c r="Q1226" s="116"/>
      <c r="R1226" s="116"/>
      <c r="S1226" s="116"/>
    </row>
    <row r="1227" spans="16:19" ht="15">
      <c r="P1227" s="116"/>
      <c r="Q1227" s="116"/>
      <c r="R1227" s="116"/>
      <c r="S1227" s="116"/>
    </row>
    <row r="1228" spans="16:19" ht="15">
      <c r="P1228" s="116"/>
      <c r="Q1228" s="116"/>
      <c r="R1228" s="116"/>
      <c r="S1228" s="116"/>
    </row>
    <row r="1229" spans="16:19" ht="15">
      <c r="P1229" s="116"/>
      <c r="Q1229" s="116"/>
      <c r="R1229" s="116"/>
      <c r="S1229" s="116"/>
    </row>
    <row r="1230" spans="16:19" ht="15">
      <c r="P1230" s="116"/>
      <c r="Q1230" s="116"/>
      <c r="R1230" s="116"/>
      <c r="S1230" s="116"/>
    </row>
    <row r="1231" spans="16:19" ht="15">
      <c r="P1231" s="116"/>
      <c r="Q1231" s="116"/>
      <c r="R1231" s="116"/>
      <c r="S1231" s="116"/>
    </row>
    <row r="1232" spans="16:19" ht="15">
      <c r="P1232" s="116"/>
      <c r="Q1232" s="116"/>
      <c r="R1232" s="116"/>
      <c r="S1232" s="116"/>
    </row>
    <row r="1233" spans="16:19" ht="15">
      <c r="P1233" s="116"/>
      <c r="Q1233" s="116"/>
      <c r="R1233" s="116"/>
      <c r="S1233" s="116"/>
    </row>
    <row r="1234" spans="16:19" ht="15">
      <c r="P1234" s="116"/>
      <c r="Q1234" s="116"/>
      <c r="R1234" s="116"/>
      <c r="S1234" s="116"/>
    </row>
    <row r="1235" spans="16:19" ht="15">
      <c r="P1235" s="116"/>
      <c r="Q1235" s="116"/>
      <c r="R1235" s="116"/>
      <c r="S1235" s="116"/>
    </row>
    <row r="1236" spans="16:19" ht="15">
      <c r="P1236" s="116"/>
      <c r="Q1236" s="116"/>
      <c r="R1236" s="116"/>
      <c r="S1236" s="116"/>
    </row>
    <row r="1237" spans="16:19" ht="15">
      <c r="P1237" s="116"/>
      <c r="Q1237" s="116"/>
      <c r="R1237" s="116"/>
      <c r="S1237" s="116"/>
    </row>
    <row r="1238" spans="16:19" ht="15">
      <c r="P1238" s="116"/>
      <c r="Q1238" s="116"/>
      <c r="R1238" s="116"/>
      <c r="S1238" s="116"/>
    </row>
    <row r="1239" spans="16:19" ht="15">
      <c r="P1239" s="116"/>
      <c r="Q1239" s="116"/>
      <c r="R1239" s="116"/>
      <c r="S1239" s="116"/>
    </row>
    <row r="1240" spans="16:19" ht="15">
      <c r="P1240" s="116"/>
      <c r="Q1240" s="116"/>
      <c r="R1240" s="116"/>
      <c r="S1240" s="116"/>
    </row>
    <row r="1241" spans="16:19" ht="15">
      <c r="P1241" s="116"/>
      <c r="Q1241" s="116"/>
      <c r="R1241" s="116"/>
      <c r="S1241" s="116"/>
    </row>
    <row r="1242" spans="16:19" ht="15">
      <c r="P1242" s="116"/>
      <c r="Q1242" s="116"/>
      <c r="R1242" s="116"/>
      <c r="S1242" s="116"/>
    </row>
    <row r="1243" spans="16:19" ht="15">
      <c r="P1243" s="116"/>
      <c r="Q1243" s="116"/>
      <c r="R1243" s="116"/>
      <c r="S1243" s="116"/>
    </row>
    <row r="1244" spans="16:19" ht="15">
      <c r="P1244" s="116"/>
      <c r="Q1244" s="116"/>
      <c r="R1244" s="116"/>
      <c r="S1244" s="116"/>
    </row>
    <row r="1245" spans="16:19" ht="15">
      <c r="P1245" s="116"/>
      <c r="Q1245" s="116"/>
      <c r="R1245" s="116"/>
      <c r="S1245" s="116"/>
    </row>
    <row r="1246" spans="16:19" ht="15">
      <c r="P1246" s="116"/>
      <c r="Q1246" s="116"/>
      <c r="R1246" s="116"/>
      <c r="S1246" s="116"/>
    </row>
    <row r="1247" spans="16:19" ht="15">
      <c r="P1247" s="116"/>
      <c r="Q1247" s="116"/>
      <c r="R1247" s="116"/>
      <c r="S1247" s="116"/>
    </row>
    <row r="1248" spans="16:19" ht="15">
      <c r="P1248" s="116"/>
      <c r="Q1248" s="116"/>
      <c r="R1248" s="116"/>
      <c r="S1248" s="116"/>
    </row>
    <row r="1249" spans="16:19" ht="15">
      <c r="P1249" s="116"/>
      <c r="Q1249" s="116"/>
      <c r="R1249" s="116"/>
      <c r="S1249" s="116"/>
    </row>
    <row r="1250" spans="16:19" ht="15">
      <c r="P1250" s="116"/>
      <c r="Q1250" s="116"/>
      <c r="R1250" s="116"/>
      <c r="S1250" s="116"/>
    </row>
    <row r="1251" spans="16:19" ht="15">
      <c r="P1251" s="116"/>
      <c r="Q1251" s="116"/>
      <c r="R1251" s="116"/>
      <c r="S1251" s="116"/>
    </row>
    <row r="1252" spans="16:19" ht="15">
      <c r="P1252" s="116"/>
      <c r="Q1252" s="116"/>
      <c r="R1252" s="116"/>
      <c r="S1252" s="116"/>
    </row>
    <row r="1253" spans="16:19" ht="15">
      <c r="P1253" s="116"/>
      <c r="Q1253" s="116"/>
      <c r="R1253" s="116"/>
      <c r="S1253" s="116"/>
    </row>
    <row r="1254" spans="16:19" ht="15">
      <c r="P1254" s="116"/>
      <c r="Q1254" s="116"/>
      <c r="R1254" s="116"/>
      <c r="S1254" s="116"/>
    </row>
    <row r="1255" spans="16:19" ht="15">
      <c r="P1255" s="116"/>
      <c r="Q1255" s="116"/>
      <c r="R1255" s="116"/>
      <c r="S1255" s="116"/>
    </row>
    <row r="1256" spans="16:19" ht="15">
      <c r="P1256" s="116"/>
      <c r="Q1256" s="116"/>
      <c r="R1256" s="116"/>
      <c r="S1256" s="116"/>
    </row>
    <row r="1257" spans="16:19" ht="15">
      <c r="P1257" s="116"/>
      <c r="Q1257" s="116"/>
      <c r="R1257" s="116"/>
      <c r="S1257" s="116"/>
    </row>
    <row r="1258" spans="16:19" ht="15">
      <c r="P1258" s="116"/>
      <c r="Q1258" s="116"/>
      <c r="R1258" s="116"/>
      <c r="S1258" s="116"/>
    </row>
    <row r="1259" spans="16:19" ht="15">
      <c r="P1259" s="116"/>
      <c r="Q1259" s="116"/>
      <c r="R1259" s="116"/>
      <c r="S1259" s="116"/>
    </row>
    <row r="1260" spans="16:19" ht="15">
      <c r="P1260" s="116"/>
      <c r="Q1260" s="116"/>
      <c r="R1260" s="116"/>
      <c r="S1260" s="116"/>
    </row>
    <row r="1261" spans="16:19" ht="15">
      <c r="P1261" s="116"/>
      <c r="Q1261" s="116"/>
      <c r="R1261" s="116"/>
      <c r="S1261" s="116"/>
    </row>
    <row r="1262" spans="16:19" ht="15">
      <c r="P1262" s="116"/>
      <c r="Q1262" s="116"/>
      <c r="R1262" s="116"/>
      <c r="S1262" s="116"/>
    </row>
    <row r="1263" spans="16:19" ht="15">
      <c r="P1263" s="116"/>
      <c r="Q1263" s="116"/>
      <c r="R1263" s="116"/>
      <c r="S1263" s="116"/>
    </row>
    <row r="1264" spans="16:19" ht="15">
      <c r="P1264" s="116"/>
      <c r="Q1264" s="116"/>
      <c r="R1264" s="116"/>
      <c r="S1264" s="116"/>
    </row>
    <row r="1265" spans="16:19" ht="15">
      <c r="P1265" s="116"/>
      <c r="Q1265" s="116"/>
      <c r="R1265" s="116"/>
      <c r="S1265" s="116"/>
    </row>
    <row r="1266" spans="16:19" ht="15">
      <c r="P1266" s="116"/>
      <c r="Q1266" s="116"/>
      <c r="R1266" s="116"/>
      <c r="S1266" s="116"/>
    </row>
    <row r="1267" spans="16:19" ht="15">
      <c r="P1267" s="116"/>
      <c r="Q1267" s="116"/>
      <c r="R1267" s="116"/>
      <c r="S1267" s="116"/>
    </row>
    <row r="1268" spans="16:19" ht="15">
      <c r="P1268" s="116"/>
      <c r="Q1268" s="116"/>
      <c r="R1268" s="116"/>
      <c r="S1268" s="116"/>
    </row>
    <row r="1269" spans="16:19" ht="15">
      <c r="P1269" s="116"/>
      <c r="Q1269" s="116"/>
      <c r="R1269" s="116"/>
      <c r="S1269" s="116"/>
    </row>
    <row r="1270" spans="16:19" ht="15">
      <c r="P1270" s="116"/>
      <c r="Q1270" s="116"/>
      <c r="R1270" s="116"/>
      <c r="S1270" s="116"/>
    </row>
    <row r="1271" spans="16:19" ht="15">
      <c r="P1271" s="116"/>
      <c r="Q1271" s="116"/>
      <c r="R1271" s="116"/>
      <c r="S1271" s="116"/>
    </row>
    <row r="1272" spans="16:19" ht="15">
      <c r="P1272" s="116"/>
      <c r="Q1272" s="116"/>
      <c r="R1272" s="116"/>
      <c r="S1272" s="116"/>
    </row>
    <row r="1273" spans="16:19" ht="15">
      <c r="P1273" s="116"/>
      <c r="Q1273" s="116"/>
      <c r="R1273" s="116"/>
      <c r="S1273" s="116"/>
    </row>
    <row r="1274" spans="16:19" ht="15">
      <c r="P1274" s="116"/>
      <c r="Q1274" s="116"/>
      <c r="R1274" s="116"/>
      <c r="S1274" s="116"/>
    </row>
    <row r="1275" spans="16:19" ht="15">
      <c r="P1275" s="116"/>
      <c r="Q1275" s="116"/>
      <c r="R1275" s="116"/>
      <c r="S1275" s="116"/>
    </row>
    <row r="1276" spans="16:19" ht="15">
      <c r="P1276" s="116"/>
      <c r="Q1276" s="116"/>
      <c r="R1276" s="116"/>
      <c r="S1276" s="116"/>
    </row>
    <row r="1277" spans="16:19" ht="15">
      <c r="P1277" s="116"/>
      <c r="Q1277" s="116"/>
      <c r="R1277" s="116"/>
      <c r="S1277" s="116"/>
    </row>
    <row r="1278" spans="16:19" ht="15">
      <c r="P1278" s="116"/>
      <c r="Q1278" s="116"/>
      <c r="R1278" s="116"/>
      <c r="S1278" s="116"/>
    </row>
    <row r="1279" spans="16:19" ht="15">
      <c r="P1279" s="116"/>
      <c r="Q1279" s="116"/>
      <c r="R1279" s="116"/>
      <c r="S1279" s="116"/>
    </row>
    <row r="1280" spans="16:19" ht="15">
      <c r="P1280" s="116"/>
      <c r="Q1280" s="116"/>
      <c r="R1280" s="116"/>
      <c r="S1280" s="116"/>
    </row>
    <row r="1281" spans="16:19" ht="15">
      <c r="P1281" s="116"/>
      <c r="Q1281" s="116"/>
      <c r="R1281" s="116"/>
      <c r="S1281" s="116"/>
    </row>
    <row r="1282" spans="16:19" ht="15">
      <c r="P1282" s="116"/>
      <c r="Q1282" s="116"/>
      <c r="R1282" s="116"/>
      <c r="S1282" s="116"/>
    </row>
    <row r="1283" spans="16:19" ht="15">
      <c r="P1283" s="116"/>
      <c r="Q1283" s="116"/>
      <c r="R1283" s="116"/>
      <c r="S1283" s="116"/>
    </row>
    <row r="1284" spans="16:19" ht="15">
      <c r="P1284" s="116"/>
      <c r="Q1284" s="116"/>
      <c r="R1284" s="116"/>
      <c r="S1284" s="116"/>
    </row>
    <row r="1285" spans="16:19" ht="15">
      <c r="P1285" s="116"/>
      <c r="Q1285" s="116"/>
      <c r="R1285" s="116"/>
      <c r="S1285" s="116"/>
    </row>
    <row r="1286" spans="16:19" ht="15">
      <c r="P1286" s="116"/>
      <c r="Q1286" s="116"/>
      <c r="R1286" s="116"/>
      <c r="S1286" s="116"/>
    </row>
    <row r="1287" spans="16:19" ht="15">
      <c r="P1287" s="116"/>
      <c r="Q1287" s="116"/>
      <c r="R1287" s="116"/>
      <c r="S1287" s="116"/>
    </row>
    <row r="1288" spans="16:19" ht="15">
      <c r="P1288" s="116"/>
      <c r="Q1288" s="116"/>
      <c r="R1288" s="116"/>
      <c r="S1288" s="116"/>
    </row>
    <row r="1289" spans="16:19" ht="15">
      <c r="P1289" s="116"/>
      <c r="Q1289" s="116"/>
      <c r="R1289" s="116"/>
      <c r="S1289" s="116"/>
    </row>
    <row r="1290" spans="16:19" ht="15">
      <c r="P1290" s="116"/>
      <c r="Q1290" s="116"/>
      <c r="R1290" s="116"/>
      <c r="S1290" s="116"/>
    </row>
    <row r="1291" spans="16:19" ht="15">
      <c r="P1291" s="116"/>
      <c r="Q1291" s="116"/>
      <c r="R1291" s="116"/>
      <c r="S1291" s="116"/>
    </row>
    <row r="1292" spans="16:19" ht="15">
      <c r="P1292" s="116"/>
      <c r="Q1292" s="116"/>
      <c r="R1292" s="116"/>
      <c r="S1292" s="116"/>
    </row>
    <row r="1293" spans="16:19" ht="15">
      <c r="P1293" s="116"/>
      <c r="Q1293" s="116"/>
      <c r="R1293" s="116"/>
      <c r="S1293" s="116"/>
    </row>
    <row r="1294" spans="16:19" ht="15">
      <c r="P1294" s="116"/>
      <c r="Q1294" s="116"/>
      <c r="R1294" s="116"/>
      <c r="S1294" s="116"/>
    </row>
    <row r="1295" spans="16:19" ht="15">
      <c r="P1295" s="116"/>
      <c r="Q1295" s="116"/>
      <c r="R1295" s="116"/>
      <c r="S1295" s="116"/>
    </row>
    <row r="1296" spans="16:19" ht="15">
      <c r="P1296" s="116"/>
      <c r="Q1296" s="116"/>
      <c r="R1296" s="116"/>
      <c r="S1296" s="116"/>
    </row>
    <row r="1297" spans="16:19" ht="15">
      <c r="P1297" s="116"/>
      <c r="Q1297" s="116"/>
      <c r="R1297" s="116"/>
      <c r="S1297" s="116"/>
    </row>
    <row r="1298" spans="16:19" ht="15">
      <c r="P1298" s="116"/>
      <c r="Q1298" s="116"/>
      <c r="R1298" s="116"/>
      <c r="S1298" s="116"/>
    </row>
    <row r="1299" spans="16:19" ht="15">
      <c r="P1299" s="116"/>
      <c r="Q1299" s="116"/>
      <c r="R1299" s="116"/>
      <c r="S1299" s="116"/>
    </row>
    <row r="1300" spans="16:19" ht="15">
      <c r="P1300" s="116"/>
      <c r="Q1300" s="116"/>
      <c r="R1300" s="116"/>
      <c r="S1300" s="116"/>
    </row>
    <row r="1301" spans="16:19" ht="15">
      <c r="P1301" s="116"/>
      <c r="Q1301" s="116"/>
      <c r="R1301" s="116"/>
      <c r="S1301" s="116"/>
    </row>
    <row r="1302" spans="16:19" ht="15">
      <c r="P1302" s="116"/>
      <c r="Q1302" s="116"/>
      <c r="R1302" s="116"/>
      <c r="S1302" s="116"/>
    </row>
    <row r="1303" spans="16:19" ht="15">
      <c r="P1303" s="116"/>
      <c r="Q1303" s="116"/>
      <c r="R1303" s="116"/>
      <c r="S1303" s="116"/>
    </row>
    <row r="1304" spans="16:19" ht="15">
      <c r="P1304" s="116"/>
      <c r="Q1304" s="116"/>
      <c r="R1304" s="116"/>
      <c r="S1304" s="116"/>
    </row>
    <row r="1305" spans="16:19" ht="15">
      <c r="P1305" s="116"/>
      <c r="Q1305" s="116"/>
      <c r="R1305" s="116"/>
      <c r="S1305" s="116"/>
    </row>
    <row r="1306" spans="16:19" ht="15">
      <c r="P1306" s="116"/>
      <c r="Q1306" s="116"/>
      <c r="R1306" s="116"/>
      <c r="S1306" s="116"/>
    </row>
    <row r="1307" spans="16:19" ht="15">
      <c r="P1307" s="116"/>
      <c r="Q1307" s="116"/>
      <c r="R1307" s="116"/>
      <c r="S1307" s="116"/>
    </row>
    <row r="1308" spans="16:19" ht="15">
      <c r="P1308" s="116"/>
      <c r="Q1308" s="116"/>
      <c r="R1308" s="116"/>
      <c r="S1308" s="116"/>
    </row>
    <row r="1309" spans="16:19" ht="15">
      <c r="P1309" s="116"/>
      <c r="Q1309" s="116"/>
      <c r="R1309" s="116"/>
      <c r="S1309" s="116"/>
    </row>
    <row r="1310" spans="16:19" ht="15">
      <c r="P1310" s="116"/>
      <c r="Q1310" s="116"/>
      <c r="R1310" s="116"/>
      <c r="S1310" s="116"/>
    </row>
    <row r="1311" spans="16:19" ht="15">
      <c r="P1311" s="116"/>
      <c r="Q1311" s="116"/>
      <c r="R1311" s="116"/>
      <c r="S1311" s="116"/>
    </row>
    <row r="1312" spans="16:19" ht="15">
      <c r="P1312" s="116"/>
      <c r="Q1312" s="116"/>
      <c r="R1312" s="116"/>
      <c r="S1312" s="116"/>
    </row>
    <row r="1313" spans="16:19" ht="15">
      <c r="P1313" s="116"/>
      <c r="Q1313" s="116"/>
      <c r="R1313" s="116"/>
      <c r="S1313" s="116"/>
    </row>
    <row r="1314" spans="16:19" ht="15">
      <c r="P1314" s="116"/>
      <c r="Q1314" s="116"/>
      <c r="R1314" s="116"/>
      <c r="S1314" s="116"/>
    </row>
    <row r="1315" spans="16:19" ht="15">
      <c r="P1315" s="116"/>
      <c r="Q1315" s="116"/>
      <c r="R1315" s="116"/>
      <c r="S1315" s="116"/>
    </row>
    <row r="1316" spans="16:19" ht="15">
      <c r="P1316" s="116"/>
      <c r="Q1316" s="116"/>
      <c r="R1316" s="116"/>
      <c r="S1316" s="116"/>
    </row>
    <row r="1317" spans="16:19" ht="15">
      <c r="P1317" s="116"/>
      <c r="Q1317" s="116"/>
      <c r="R1317" s="116"/>
      <c r="S1317" s="116"/>
    </row>
    <row r="1318" spans="16:19" ht="15">
      <c r="P1318" s="116"/>
      <c r="Q1318" s="116"/>
      <c r="R1318" s="116"/>
      <c r="S1318" s="116"/>
    </row>
    <row r="1319" spans="16:19" ht="15">
      <c r="P1319" s="116"/>
      <c r="Q1319" s="116"/>
      <c r="R1319" s="116"/>
      <c r="S1319" s="116"/>
    </row>
    <row r="1320" spans="16:19" ht="15">
      <c r="P1320" s="116"/>
      <c r="Q1320" s="116"/>
      <c r="R1320" s="116"/>
      <c r="S1320" s="116"/>
    </row>
    <row r="1321" spans="16:19" ht="15">
      <c r="P1321" s="116"/>
      <c r="Q1321" s="116"/>
      <c r="R1321" s="116"/>
      <c r="S1321" s="116"/>
    </row>
    <row r="1322" spans="16:19" ht="15">
      <c r="P1322" s="116"/>
      <c r="Q1322" s="116"/>
      <c r="R1322" s="116"/>
      <c r="S1322" s="116"/>
    </row>
    <row r="1323" spans="16:19" ht="15">
      <c r="P1323" s="116"/>
      <c r="Q1323" s="116"/>
      <c r="R1323" s="116"/>
      <c r="S1323" s="116"/>
    </row>
    <row r="1324" spans="16:19" ht="15">
      <c r="P1324" s="116"/>
      <c r="Q1324" s="116"/>
      <c r="R1324" s="116"/>
      <c r="S1324" s="116"/>
    </row>
    <row r="1325" spans="16:19" ht="15">
      <c r="P1325" s="116"/>
      <c r="Q1325" s="116"/>
      <c r="R1325" s="116"/>
      <c r="S1325" s="116"/>
    </row>
    <row r="1326" spans="16:19" ht="15">
      <c r="P1326" s="116"/>
      <c r="Q1326" s="116"/>
      <c r="R1326" s="116"/>
      <c r="S1326" s="116"/>
    </row>
    <row r="1327" spans="16:19" ht="15">
      <c r="P1327" s="116"/>
      <c r="Q1327" s="116"/>
      <c r="R1327" s="116"/>
      <c r="S1327" s="116"/>
    </row>
    <row r="1328" spans="16:19" ht="15">
      <c r="P1328" s="116"/>
      <c r="Q1328" s="116"/>
      <c r="R1328" s="116"/>
      <c r="S1328" s="116"/>
    </row>
    <row r="1329" spans="16:19" ht="15">
      <c r="P1329" s="116"/>
      <c r="Q1329" s="116"/>
      <c r="R1329" s="116"/>
      <c r="S1329" s="116"/>
    </row>
    <row r="1330" spans="16:19" ht="15">
      <c r="P1330" s="116"/>
      <c r="Q1330" s="116"/>
      <c r="R1330" s="116"/>
      <c r="S1330" s="116"/>
    </row>
    <row r="1331" spans="16:19" ht="15">
      <c r="P1331" s="116"/>
      <c r="Q1331" s="116"/>
      <c r="R1331" s="116"/>
      <c r="S1331" s="116"/>
    </row>
    <row r="1332" spans="16:19" ht="15">
      <c r="P1332" s="116"/>
      <c r="Q1332" s="116"/>
      <c r="R1332" s="116"/>
      <c r="S1332" s="116"/>
    </row>
    <row r="1333" spans="16:19" ht="15">
      <c r="P1333" s="116"/>
      <c r="Q1333" s="116"/>
      <c r="R1333" s="116"/>
      <c r="S1333" s="116"/>
    </row>
    <row r="1334" spans="16:19" ht="15">
      <c r="P1334" s="116"/>
      <c r="Q1334" s="116"/>
      <c r="R1334" s="116"/>
      <c r="S1334" s="116"/>
    </row>
    <row r="1335" spans="16:19" ht="15">
      <c r="P1335" s="116"/>
      <c r="Q1335" s="116"/>
      <c r="R1335" s="116"/>
      <c r="S1335" s="116"/>
    </row>
    <row r="1336" spans="16:19" ht="15">
      <c r="P1336" s="116"/>
      <c r="Q1336" s="116"/>
      <c r="R1336" s="116"/>
      <c r="S1336" s="116"/>
    </row>
    <row r="1337" spans="16:19" ht="15">
      <c r="P1337" s="116"/>
      <c r="Q1337" s="116"/>
      <c r="R1337" s="116"/>
      <c r="S1337" s="116"/>
    </row>
    <row r="1338" spans="16:19" ht="15">
      <c r="P1338" s="116"/>
      <c r="Q1338" s="116"/>
      <c r="R1338" s="116"/>
      <c r="S1338" s="116"/>
    </row>
    <row r="1339" spans="16:19" ht="15">
      <c r="P1339" s="116"/>
      <c r="Q1339" s="116"/>
      <c r="R1339" s="116"/>
      <c r="S1339" s="116"/>
    </row>
    <row r="1340" spans="16:19" ht="15">
      <c r="P1340" s="116"/>
      <c r="Q1340" s="116"/>
      <c r="R1340" s="116"/>
      <c r="S1340" s="116"/>
    </row>
    <row r="1341" spans="16:19" ht="15">
      <c r="P1341" s="116"/>
      <c r="Q1341" s="116"/>
      <c r="R1341" s="116"/>
      <c r="S1341" s="116"/>
    </row>
    <row r="1342" spans="16:19" ht="15">
      <c r="P1342" s="116"/>
      <c r="Q1342" s="116"/>
      <c r="R1342" s="116"/>
      <c r="S1342" s="116"/>
    </row>
    <row r="1343" spans="16:19" ht="15">
      <c r="P1343" s="116"/>
      <c r="Q1343" s="116"/>
      <c r="R1343" s="116"/>
      <c r="S1343" s="116"/>
    </row>
    <row r="1344" spans="16:19" ht="15">
      <c r="P1344" s="116"/>
      <c r="Q1344" s="116"/>
      <c r="R1344" s="116"/>
      <c r="S1344" s="116"/>
    </row>
    <row r="1345" spans="16:19" ht="15">
      <c r="P1345" s="116"/>
      <c r="Q1345" s="116"/>
      <c r="R1345" s="116"/>
      <c r="S1345" s="116"/>
    </row>
    <row r="1346" spans="16:19" ht="15">
      <c r="P1346" s="116"/>
      <c r="Q1346" s="116"/>
      <c r="R1346" s="116"/>
      <c r="S1346" s="116"/>
    </row>
    <row r="1347" spans="16:19" ht="15">
      <c r="P1347" s="116"/>
      <c r="Q1347" s="116"/>
      <c r="R1347" s="116"/>
      <c r="S1347" s="116"/>
    </row>
    <row r="1348" spans="16:19" ht="15">
      <c r="P1348" s="116"/>
      <c r="Q1348" s="116"/>
      <c r="R1348" s="116"/>
      <c r="S1348" s="116"/>
    </row>
    <row r="1349" spans="16:19" ht="15">
      <c r="P1349" s="116"/>
      <c r="Q1349" s="116"/>
      <c r="R1349" s="116"/>
      <c r="S1349" s="116"/>
    </row>
    <row r="1350" spans="16:19" ht="15">
      <c r="P1350" s="116"/>
      <c r="Q1350" s="116"/>
      <c r="R1350" s="116"/>
      <c r="S1350" s="116"/>
    </row>
    <row r="1351" spans="16:19" ht="15">
      <c r="P1351" s="116"/>
      <c r="Q1351" s="116"/>
      <c r="R1351" s="116"/>
      <c r="S1351" s="116"/>
    </row>
    <row r="1352" spans="16:19" ht="15">
      <c r="P1352" s="116"/>
      <c r="Q1352" s="116"/>
      <c r="R1352" s="116"/>
      <c r="S1352" s="116"/>
    </row>
    <row r="1353" spans="16:19" ht="15">
      <c r="P1353" s="116"/>
      <c r="Q1353" s="116"/>
      <c r="R1353" s="116"/>
      <c r="S1353" s="116"/>
    </row>
    <row r="1354" spans="16:19" ht="15">
      <c r="P1354" s="116"/>
      <c r="Q1354" s="116"/>
      <c r="R1354" s="116"/>
      <c r="S1354" s="116"/>
    </row>
    <row r="1355" spans="16:19" ht="15">
      <c r="P1355" s="116"/>
      <c r="Q1355" s="116"/>
      <c r="R1355" s="116"/>
      <c r="S1355" s="116"/>
    </row>
    <row r="1356" spans="16:19" ht="15">
      <c r="P1356" s="116"/>
      <c r="Q1356" s="116"/>
      <c r="R1356" s="116"/>
      <c r="S1356" s="116"/>
    </row>
    <row r="1357" spans="16:19" ht="15">
      <c r="P1357" s="116"/>
      <c r="Q1357" s="116"/>
      <c r="R1357" s="116"/>
      <c r="S1357" s="116"/>
    </row>
    <row r="1358" spans="16:19" ht="15">
      <c r="P1358" s="116"/>
      <c r="Q1358" s="116"/>
      <c r="R1358" s="116"/>
      <c r="S1358" s="116"/>
    </row>
    <row r="1359" spans="16:19" ht="15">
      <c r="P1359" s="116"/>
      <c r="Q1359" s="116"/>
      <c r="R1359" s="116"/>
      <c r="S1359" s="116"/>
    </row>
    <row r="1360" spans="16:19" ht="15">
      <c r="P1360" s="116"/>
      <c r="Q1360" s="116"/>
      <c r="R1360" s="116"/>
      <c r="S1360" s="116"/>
    </row>
    <row r="1361" spans="16:19" ht="15">
      <c r="P1361" s="116"/>
      <c r="Q1361" s="116"/>
      <c r="R1361" s="116"/>
      <c r="S1361" s="116"/>
    </row>
    <row r="1362" spans="16:19" ht="15">
      <c r="P1362" s="116"/>
      <c r="Q1362" s="116"/>
      <c r="R1362" s="116"/>
      <c r="S1362" s="116"/>
    </row>
    <row r="1363" spans="16:19" ht="15">
      <c r="P1363" s="116"/>
      <c r="Q1363" s="116"/>
      <c r="R1363" s="116"/>
      <c r="S1363" s="116"/>
    </row>
    <row r="1364" spans="16:19" ht="15">
      <c r="P1364" s="116"/>
      <c r="Q1364" s="116"/>
      <c r="R1364" s="116"/>
      <c r="S1364" s="116"/>
    </row>
    <row r="1365" spans="16:19" ht="15">
      <c r="P1365" s="116"/>
      <c r="Q1365" s="116"/>
      <c r="R1365" s="116"/>
      <c r="S1365" s="116"/>
    </row>
    <row r="1366" spans="16:19" ht="15">
      <c r="P1366" s="116"/>
      <c r="Q1366" s="116"/>
      <c r="R1366" s="116"/>
      <c r="S1366" s="116"/>
    </row>
    <row r="1367" spans="16:19" ht="15">
      <c r="P1367" s="116"/>
      <c r="Q1367" s="116"/>
      <c r="R1367" s="116"/>
      <c r="S1367" s="116"/>
    </row>
    <row r="1368" spans="16:19" ht="15">
      <c r="P1368" s="116"/>
      <c r="Q1368" s="116"/>
      <c r="R1368" s="116"/>
      <c r="S1368" s="116"/>
    </row>
    <row r="1369" spans="16:19" ht="15">
      <c r="P1369" s="116"/>
      <c r="Q1369" s="116"/>
      <c r="R1369" s="116"/>
      <c r="S1369" s="116"/>
    </row>
    <row r="1370" spans="16:19" ht="15">
      <c r="P1370" s="116"/>
      <c r="Q1370" s="116"/>
      <c r="R1370" s="116"/>
      <c r="S1370" s="116"/>
    </row>
    <row r="1371" spans="16:19" ht="15">
      <c r="P1371" s="116"/>
      <c r="Q1371" s="116"/>
      <c r="R1371" s="116"/>
      <c r="S1371" s="116"/>
    </row>
    <row r="1372" spans="16:19" ht="15">
      <c r="P1372" s="116"/>
      <c r="Q1372" s="116"/>
      <c r="R1372" s="116"/>
      <c r="S1372" s="116"/>
    </row>
    <row r="1373" spans="16:19" ht="15">
      <c r="P1373" s="116"/>
      <c r="Q1373" s="116"/>
      <c r="R1373" s="116"/>
      <c r="S1373" s="116"/>
    </row>
    <row r="1374" spans="16:19" ht="15">
      <c r="P1374" s="116"/>
      <c r="Q1374" s="116"/>
      <c r="R1374" s="116"/>
      <c r="S1374" s="116"/>
    </row>
    <row r="1375" spans="16:19" ht="15">
      <c r="P1375" s="116"/>
      <c r="Q1375" s="116"/>
      <c r="R1375" s="116"/>
      <c r="S1375" s="116"/>
    </row>
    <row r="1376" spans="16:19" ht="15">
      <c r="P1376" s="116"/>
      <c r="Q1376" s="116"/>
      <c r="R1376" s="116"/>
      <c r="S1376" s="116"/>
    </row>
    <row r="1377" spans="16:19" ht="15">
      <c r="P1377" s="116"/>
      <c r="Q1377" s="116"/>
      <c r="R1377" s="116"/>
      <c r="S1377" s="116"/>
    </row>
    <row r="1378" spans="16:19" ht="15">
      <c r="P1378" s="116"/>
      <c r="Q1378" s="116"/>
      <c r="R1378" s="116"/>
      <c r="S1378" s="116"/>
    </row>
    <row r="1379" spans="16:19" ht="15">
      <c r="P1379" s="116"/>
      <c r="Q1379" s="116"/>
      <c r="R1379" s="116"/>
      <c r="S1379" s="116"/>
    </row>
    <row r="1380" spans="16:19" ht="15">
      <c r="P1380" s="116"/>
      <c r="Q1380" s="116"/>
      <c r="R1380" s="116"/>
      <c r="S1380" s="116"/>
    </row>
    <row r="1381" spans="16:19" ht="15">
      <c r="P1381" s="116"/>
      <c r="Q1381" s="116"/>
      <c r="R1381" s="116"/>
      <c r="S1381" s="116"/>
    </row>
    <row r="1382" spans="16:19" ht="15">
      <c r="P1382" s="116"/>
      <c r="Q1382" s="116"/>
      <c r="R1382" s="116"/>
      <c r="S1382" s="116"/>
    </row>
    <row r="1383" spans="16:19" ht="15">
      <c r="P1383" s="116"/>
      <c r="Q1383" s="116"/>
      <c r="R1383" s="116"/>
      <c r="S1383" s="116"/>
    </row>
  </sheetData>
  <sheetProtection/>
  <mergeCells count="17">
    <mergeCell ref="N5:N6"/>
    <mergeCell ref="B5:B6"/>
    <mergeCell ref="K5:K6"/>
    <mergeCell ref="L5:L6"/>
    <mergeCell ref="M5:M6"/>
    <mergeCell ref="C5:C6"/>
    <mergeCell ref="D5:D6"/>
    <mergeCell ref="I5:J5"/>
    <mergeCell ref="A1:I1"/>
    <mergeCell ref="A2:I2"/>
    <mergeCell ref="H4:I4"/>
    <mergeCell ref="A5:A6"/>
    <mergeCell ref="E5:E6"/>
    <mergeCell ref="F5:F6"/>
    <mergeCell ref="H5:H6"/>
    <mergeCell ref="G5:G6"/>
    <mergeCell ref="A3:I3"/>
  </mergeCells>
  <printOptions horizontalCentered="1"/>
  <pageMargins left="0.5118110236220472" right="0.15748031496062992" top="0.2755905511811024" bottom="0.4330708661417323" header="0.15748031496062992" footer="0.2362204724409449"/>
  <pageSetup horizontalDpi="600" verticalDpi="600" orientation="portrait" paperSize="9" scale="64" r:id="rId1"/>
  <rowBreaks count="14" manualBreakCount="14">
    <brk id="47" max="9" man="1"/>
    <brk id="91" max="9" man="1"/>
    <brk id="141" max="9" man="1"/>
    <brk id="199" max="9" man="1"/>
    <brk id="260" max="9" man="1"/>
    <brk id="313" max="9" man="1"/>
    <brk id="357" max="9" man="1"/>
    <brk id="403" max="9" man="1"/>
    <brk id="447" max="9" man="1"/>
    <brk id="495" max="9" man="1"/>
    <brk id="544" max="9" man="1"/>
    <brk id="595" max="9" man="1"/>
    <brk id="651" max="9" man="1"/>
    <brk id="70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89"/>
  <sheetViews>
    <sheetView view="pageBreakPreview" zoomScale="60" zoomScalePageLayoutView="0" workbookViewId="0" topLeftCell="A10">
      <selection activeCell="E2" sqref="E2:I5"/>
    </sheetView>
  </sheetViews>
  <sheetFormatPr defaultColWidth="9.140625" defaultRowHeight="12.75"/>
  <cols>
    <col min="1" max="1" width="0.2890625" style="0" customWidth="1"/>
    <col min="2" max="2" width="15.421875" style="0" hidden="1" customWidth="1"/>
    <col min="3" max="3" width="20.28125" style="0" hidden="1" customWidth="1"/>
    <col min="4" max="4" width="14.28125" style="0" hidden="1" customWidth="1"/>
    <col min="5" max="5" width="10.8515625" style="0" customWidth="1"/>
    <col min="6" max="6" width="12.421875" style="0" customWidth="1"/>
    <col min="9" max="9" width="10.140625" style="0" bestFit="1" customWidth="1"/>
  </cols>
  <sheetData>
    <row r="1" spans="1:6" ht="16.5" thickBot="1">
      <c r="A1" s="190"/>
      <c r="B1" s="191">
        <f>B2+B108+B138+B194+B329+B374+B418+B492+B589+B662</f>
        <v>1162883.4</v>
      </c>
      <c r="C1" s="191">
        <f>C2+C108+C138+C194+C329+C374+C418+C492+C589+C662</f>
        <v>1067518.4000000001</v>
      </c>
      <c r="D1" s="191">
        <f>D2+D108+D138+D329+D374+D418+D492+D589+D662+D736+D194</f>
        <v>53000</v>
      </c>
      <c r="F1" s="298"/>
    </row>
    <row r="2" spans="1:6" ht="15.75">
      <c r="A2" s="192"/>
      <c r="B2" s="193">
        <f>B4+B40+B50+B69+B75+B82+B92+B98</f>
        <v>1162883.4</v>
      </c>
      <c r="C2" s="193">
        <f>C4+C40+C50+C69+C75+C82+C92+C98</f>
        <v>1067518.4000000001</v>
      </c>
      <c r="D2" s="193">
        <f>D4+D40+D50+D69+D75+D82+D92+D98</f>
        <v>53000</v>
      </c>
      <c r="F2" s="298"/>
    </row>
    <row r="3" spans="1:6" ht="15.75">
      <c r="A3" s="194"/>
      <c r="B3" s="195"/>
      <c r="C3" s="196"/>
      <c r="D3" s="197"/>
      <c r="E3">
        <v>4111</v>
      </c>
      <c r="F3" s="298">
        <f>B7+B8+B9</f>
        <v>763177</v>
      </c>
    </row>
    <row r="4" spans="1:6" ht="15.75">
      <c r="A4" s="199"/>
      <c r="B4" s="200">
        <f>B6+B32+B36</f>
        <v>1072350.7999999998</v>
      </c>
      <c r="C4" s="200">
        <f>C6+C32+C36</f>
        <v>1029985.8</v>
      </c>
      <c r="D4" s="200">
        <f>D6+D32+D36</f>
        <v>0</v>
      </c>
      <c r="E4">
        <v>4112</v>
      </c>
      <c r="F4" s="298">
        <f>B10</f>
        <v>0</v>
      </c>
    </row>
    <row r="5" spans="1:6" ht="15.75">
      <c r="A5" s="199"/>
      <c r="B5" s="201"/>
      <c r="C5" s="202"/>
      <c r="D5" s="203"/>
      <c r="E5">
        <v>4212</v>
      </c>
      <c r="F5" s="298">
        <f>B11+B12+B13+B14+B15</f>
        <v>217040</v>
      </c>
    </row>
    <row r="6" spans="1:6" ht="15.75">
      <c r="A6" s="207"/>
      <c r="B6" s="200">
        <f>B7+B8+B9+B10+B11+B12+B13+B14+B16+B17+B18+B19+B20+B21+B22+B23+B24+B25+B26+B27+B28++B29+B30+B31+B15</f>
        <v>1059350.7999999998</v>
      </c>
      <c r="C6" s="208">
        <f>C7+C8+C9+C10+C11+C12+C13+C14+C15+C16+C17+C18+C19+C20+C21+C22+C23+C24+C25</f>
        <v>1016985.8</v>
      </c>
      <c r="D6" s="200">
        <f>D26+D27+D28+D29+D30+D31</f>
        <v>0</v>
      </c>
      <c r="E6">
        <v>4213</v>
      </c>
      <c r="F6" s="298">
        <f>B16+B17+B18+B19+B20</f>
        <v>17003.4</v>
      </c>
    </row>
    <row r="7" spans="1:6" ht="15.75">
      <c r="A7" s="207">
        <v>4111</v>
      </c>
      <c r="B7" s="210">
        <v>713194.5</v>
      </c>
      <c r="C7" s="211">
        <f aca="true" t="shared" si="0" ref="C7:C13">B7</f>
        <v>713194.5</v>
      </c>
      <c r="D7" s="212"/>
      <c r="E7">
        <v>4214</v>
      </c>
      <c r="F7" s="298">
        <f>B21+B22+B23</f>
        <v>11043.4</v>
      </c>
    </row>
    <row r="8" spans="1:6" ht="15.75">
      <c r="A8" s="207">
        <v>4111</v>
      </c>
      <c r="B8" s="210">
        <v>4674.6</v>
      </c>
      <c r="C8" s="211">
        <f t="shared" si="0"/>
        <v>4674.6</v>
      </c>
      <c r="D8" s="212"/>
      <c r="E8">
        <v>4215</v>
      </c>
      <c r="F8" s="298">
        <f>B24</f>
        <v>2602</v>
      </c>
    </row>
    <row r="9" spans="1:6" ht="18">
      <c r="A9" s="221">
        <v>4111</v>
      </c>
      <c r="B9" s="287">
        <v>45307.9</v>
      </c>
      <c r="C9" s="291">
        <f t="shared" si="0"/>
        <v>45307.9</v>
      </c>
      <c r="D9" s="296"/>
      <c r="E9">
        <v>4216</v>
      </c>
      <c r="F9" s="298">
        <f>B25+B26</f>
        <v>6588</v>
      </c>
    </row>
    <row r="10" spans="1:6" ht="15.75">
      <c r="A10" s="207">
        <v>4112</v>
      </c>
      <c r="B10" s="210">
        <v>0</v>
      </c>
      <c r="C10" s="211">
        <f t="shared" si="0"/>
        <v>0</v>
      </c>
      <c r="D10" s="212"/>
      <c r="E10">
        <v>4221</v>
      </c>
      <c r="F10">
        <f>B27+B28</f>
        <v>27757</v>
      </c>
    </row>
    <row r="11" spans="1:6" ht="15.75">
      <c r="A11" s="207">
        <v>4212</v>
      </c>
      <c r="B11" s="210">
        <v>19633.1</v>
      </c>
      <c r="C11" s="211">
        <f t="shared" si="0"/>
        <v>19633.1</v>
      </c>
      <c r="D11" s="212"/>
      <c r="E11">
        <v>4222</v>
      </c>
      <c r="F11" s="298">
        <f>B29+B30</f>
        <v>8000</v>
      </c>
    </row>
    <row r="12" spans="1:6" ht="15.75">
      <c r="A12" s="207">
        <v>4212</v>
      </c>
      <c r="B12" s="210">
        <v>150</v>
      </c>
      <c r="C12" s="211">
        <f t="shared" si="0"/>
        <v>150</v>
      </c>
      <c r="D12" s="212"/>
      <c r="E12">
        <v>4234</v>
      </c>
      <c r="F12" s="298">
        <f>B31</f>
        <v>6140</v>
      </c>
    </row>
    <row r="13" spans="1:6" ht="18">
      <c r="A13" s="221">
        <v>4212</v>
      </c>
      <c r="B13" s="288">
        <v>192300</v>
      </c>
      <c r="C13" s="292">
        <f t="shared" si="0"/>
        <v>192300</v>
      </c>
      <c r="D13" s="295"/>
      <c r="E13">
        <v>4237</v>
      </c>
      <c r="F13" s="299">
        <f>B32</f>
        <v>13000</v>
      </c>
    </row>
    <row r="14" spans="1:6" ht="18">
      <c r="A14" s="221">
        <v>4212</v>
      </c>
      <c r="B14" s="287">
        <v>3000</v>
      </c>
      <c r="C14" s="291">
        <v>3000</v>
      </c>
      <c r="D14" s="296"/>
      <c r="E14">
        <v>4239</v>
      </c>
      <c r="F14" s="298">
        <f>B33+B34+B35+B36+B37+B38+B39</f>
        <v>20791.6</v>
      </c>
    </row>
    <row r="15" spans="1:6" ht="18">
      <c r="A15" s="221">
        <v>4212</v>
      </c>
      <c r="B15" s="287">
        <v>1956.9</v>
      </c>
      <c r="C15" s="291">
        <f aca="true" t="shared" si="1" ref="C15:C38">B15</f>
        <v>1956.9</v>
      </c>
      <c r="D15" s="296"/>
      <c r="E15">
        <v>4241</v>
      </c>
      <c r="F15" s="298">
        <f>B40+B41+B42</f>
        <v>14046.5</v>
      </c>
    </row>
    <row r="16" spans="1:6" ht="15.75">
      <c r="A16" s="207">
        <v>4213</v>
      </c>
      <c r="B16" s="210">
        <v>543.4</v>
      </c>
      <c r="C16" s="211">
        <f t="shared" si="1"/>
        <v>543.4</v>
      </c>
      <c r="D16" s="212"/>
      <c r="E16">
        <v>4251</v>
      </c>
      <c r="F16" s="298">
        <f>B43+B44</f>
        <v>312194</v>
      </c>
    </row>
    <row r="17" spans="1:9" ht="15.75">
      <c r="A17" s="207">
        <v>4213</v>
      </c>
      <c r="B17" s="210">
        <v>120</v>
      </c>
      <c r="C17" s="211">
        <f t="shared" si="1"/>
        <v>120</v>
      </c>
      <c r="D17" s="212"/>
      <c r="E17">
        <v>4252</v>
      </c>
      <c r="F17" s="299">
        <f>B45</f>
        <v>3440</v>
      </c>
      <c r="I17" s="298"/>
    </row>
    <row r="18" spans="1:6" ht="18">
      <c r="A18" s="221">
        <v>4213</v>
      </c>
      <c r="B18" s="200">
        <v>12800</v>
      </c>
      <c r="C18" s="211">
        <f t="shared" si="1"/>
        <v>12800</v>
      </c>
      <c r="D18" s="212"/>
      <c r="E18">
        <v>4261</v>
      </c>
      <c r="F18" s="298">
        <f>B46+B47+B48+B49</f>
        <v>12514.5</v>
      </c>
    </row>
    <row r="19" spans="1:6" ht="18">
      <c r="A19" s="221">
        <v>4213</v>
      </c>
      <c r="B19" s="288">
        <v>3500</v>
      </c>
      <c r="C19" s="292">
        <f t="shared" si="1"/>
        <v>3500</v>
      </c>
      <c r="D19" s="295"/>
      <c r="E19">
        <v>4262</v>
      </c>
      <c r="F19" s="299">
        <f>B50</f>
        <v>6000</v>
      </c>
    </row>
    <row r="20" spans="1:6" ht="18">
      <c r="A20" s="221">
        <v>4213</v>
      </c>
      <c r="B20" s="289">
        <v>40</v>
      </c>
      <c r="C20" s="293">
        <f t="shared" si="1"/>
        <v>40</v>
      </c>
      <c r="D20" s="296"/>
      <c r="E20">
        <v>4264</v>
      </c>
      <c r="F20" s="298">
        <f>B51+B52+B53+B54+B55+B56+B57</f>
        <v>115171.9</v>
      </c>
    </row>
    <row r="21" spans="1:6" ht="15.75">
      <c r="A21" s="207">
        <v>4214</v>
      </c>
      <c r="B21" s="210">
        <v>10369.4</v>
      </c>
      <c r="C21" s="211">
        <f t="shared" si="1"/>
        <v>10369.4</v>
      </c>
      <c r="D21" s="212"/>
      <c r="E21">
        <v>4269</v>
      </c>
      <c r="F21" s="298">
        <f>B58+B59+B60+B61+B62+B63</f>
        <v>36030.5</v>
      </c>
    </row>
    <row r="22" spans="1:6" ht="15.75">
      <c r="A22" s="207">
        <v>4214</v>
      </c>
      <c r="B22" s="210">
        <v>150</v>
      </c>
      <c r="C22" s="211">
        <f t="shared" si="1"/>
        <v>150</v>
      </c>
      <c r="D22" s="212"/>
      <c r="E22">
        <v>4511</v>
      </c>
      <c r="F22" s="298">
        <f>B64+B65+B66+B67+B68</f>
        <v>1126485.2999999998</v>
      </c>
    </row>
    <row r="23" spans="1:9" ht="18">
      <c r="A23" s="221">
        <v>4214</v>
      </c>
      <c r="B23" s="289">
        <v>524</v>
      </c>
      <c r="C23" s="291">
        <f t="shared" si="1"/>
        <v>524</v>
      </c>
      <c r="D23" s="296"/>
      <c r="E23">
        <v>4521</v>
      </c>
      <c r="F23" s="298">
        <f>B69</f>
        <v>5000</v>
      </c>
      <c r="I23" s="298"/>
    </row>
    <row r="24" spans="1:6" ht="15.75">
      <c r="A24" s="207">
        <v>4215</v>
      </c>
      <c r="B24" s="210">
        <v>2602</v>
      </c>
      <c r="C24" s="211">
        <f t="shared" si="1"/>
        <v>2602</v>
      </c>
      <c r="D24" s="212"/>
      <c r="E24">
        <v>4727</v>
      </c>
      <c r="F24" s="298">
        <f>B70</f>
        <v>0</v>
      </c>
    </row>
    <row r="25" spans="1:6" ht="15.75">
      <c r="A25" s="207">
        <v>4216</v>
      </c>
      <c r="B25" s="210">
        <v>6120</v>
      </c>
      <c r="C25" s="211">
        <f t="shared" si="1"/>
        <v>6120</v>
      </c>
      <c r="D25" s="212"/>
      <c r="E25">
        <v>4728</v>
      </c>
      <c r="F25" s="298">
        <f>B71</f>
        <v>1020</v>
      </c>
    </row>
    <row r="26" spans="1:6" ht="18">
      <c r="A26" s="221">
        <v>4216</v>
      </c>
      <c r="B26" s="287">
        <v>468</v>
      </c>
      <c r="C26" s="291">
        <f t="shared" si="1"/>
        <v>468</v>
      </c>
      <c r="D26" s="296"/>
      <c r="E26">
        <v>4729</v>
      </c>
      <c r="F26" s="298">
        <f>B72+B73+B74+B75+B76</f>
        <v>38872</v>
      </c>
    </row>
    <row r="27" spans="1:6" ht="15.75">
      <c r="A27" s="207">
        <v>4221</v>
      </c>
      <c r="B27" s="210">
        <v>780</v>
      </c>
      <c r="C27" s="211">
        <f t="shared" si="1"/>
        <v>780</v>
      </c>
      <c r="D27" s="212"/>
      <c r="E27">
        <v>4819</v>
      </c>
      <c r="F27" s="298">
        <f>B77+B78+B79+B80</f>
        <v>13800</v>
      </c>
    </row>
    <row r="28" spans="1:6" ht="18">
      <c r="A28" s="221">
        <v>4221</v>
      </c>
      <c r="B28" s="288">
        <v>26977</v>
      </c>
      <c r="C28" s="292">
        <f t="shared" si="1"/>
        <v>26977</v>
      </c>
      <c r="D28" s="212"/>
      <c r="E28">
        <v>4822</v>
      </c>
      <c r="F28" s="298">
        <f>B81</f>
        <v>1500</v>
      </c>
    </row>
    <row r="29" spans="1:6" ht="15.75">
      <c r="A29" s="207">
        <v>4222</v>
      </c>
      <c r="B29" s="210">
        <v>6000</v>
      </c>
      <c r="C29" s="211">
        <f t="shared" si="1"/>
        <v>6000</v>
      </c>
      <c r="D29" s="212"/>
      <c r="E29">
        <v>4823</v>
      </c>
      <c r="F29" s="298">
        <f>B82+B83</f>
        <v>4432.6</v>
      </c>
    </row>
    <row r="30" spans="1:9" ht="18">
      <c r="A30" s="221">
        <v>4222</v>
      </c>
      <c r="B30" s="288">
        <v>2000</v>
      </c>
      <c r="C30" s="292">
        <f t="shared" si="1"/>
        <v>2000</v>
      </c>
      <c r="D30" s="212"/>
      <c r="E30">
        <v>4831</v>
      </c>
      <c r="F30" s="298">
        <f>B84</f>
        <v>0</v>
      </c>
      <c r="H30">
        <v>4891</v>
      </c>
      <c r="I30" s="299">
        <v>233083.3</v>
      </c>
    </row>
    <row r="31" spans="1:6" ht="15.75">
      <c r="A31" s="207">
        <v>4234</v>
      </c>
      <c r="B31" s="210">
        <v>6140</v>
      </c>
      <c r="C31" s="211">
        <f t="shared" si="1"/>
        <v>6140</v>
      </c>
      <c r="D31" s="212"/>
      <c r="E31">
        <v>4861</v>
      </c>
      <c r="F31" s="298">
        <f>B85+B86</f>
        <v>56500</v>
      </c>
    </row>
    <row r="32" spans="1:6" ht="15.75">
      <c r="A32" s="207">
        <v>4237</v>
      </c>
      <c r="B32" s="210">
        <v>13000</v>
      </c>
      <c r="C32" s="211">
        <f t="shared" si="1"/>
        <v>13000</v>
      </c>
      <c r="D32" s="212"/>
      <c r="F32" s="299"/>
    </row>
    <row r="33" spans="1:6" ht="15.75">
      <c r="A33" s="207">
        <v>4239</v>
      </c>
      <c r="B33" s="210">
        <v>6093.6</v>
      </c>
      <c r="C33" s="211">
        <f t="shared" si="1"/>
        <v>6093.6</v>
      </c>
      <c r="D33" s="212"/>
      <c r="E33">
        <v>5111</v>
      </c>
      <c r="F33" s="298">
        <f>B88</f>
        <v>15000</v>
      </c>
    </row>
    <row r="34" spans="1:6" ht="15.75">
      <c r="A34" s="207">
        <v>4239</v>
      </c>
      <c r="B34" s="210">
        <v>200</v>
      </c>
      <c r="C34" s="211">
        <f t="shared" si="1"/>
        <v>200</v>
      </c>
      <c r="D34" s="212"/>
      <c r="E34">
        <v>5112</v>
      </c>
      <c r="F34" s="298">
        <f>B89+B90+B91+B92+B93</f>
        <v>37083.3</v>
      </c>
    </row>
    <row r="35" spans="1:6" ht="18">
      <c r="A35" s="221">
        <v>4239</v>
      </c>
      <c r="B35" s="288">
        <v>10000</v>
      </c>
      <c r="C35" s="292">
        <f t="shared" si="1"/>
        <v>10000</v>
      </c>
      <c r="D35" s="295"/>
      <c r="E35">
        <v>5113</v>
      </c>
      <c r="F35">
        <f>B94+B95+B96+B97</f>
        <v>100000</v>
      </c>
    </row>
    <row r="36" spans="1:6" ht="18">
      <c r="A36" s="221">
        <v>4239</v>
      </c>
      <c r="B36" s="200">
        <v>0</v>
      </c>
      <c r="C36" s="211">
        <f t="shared" si="1"/>
        <v>0</v>
      </c>
      <c r="D36" s="203"/>
      <c r="E36">
        <v>5121</v>
      </c>
      <c r="F36" s="298">
        <f>B98</f>
        <v>40000</v>
      </c>
    </row>
    <row r="37" spans="1:6" ht="18">
      <c r="A37" s="221">
        <v>4239</v>
      </c>
      <c r="B37" s="288">
        <v>3000</v>
      </c>
      <c r="C37" s="292">
        <f t="shared" si="1"/>
        <v>3000</v>
      </c>
      <c r="D37" s="295"/>
      <c r="E37">
        <v>5122</v>
      </c>
      <c r="F37" s="298">
        <f>B99</f>
        <v>55000</v>
      </c>
    </row>
    <row r="38" spans="1:6" ht="18">
      <c r="A38" s="221">
        <v>4239</v>
      </c>
      <c r="B38" s="289">
        <v>0</v>
      </c>
      <c r="C38" s="293">
        <f t="shared" si="1"/>
        <v>0</v>
      </c>
      <c r="D38" s="203"/>
      <c r="E38">
        <v>5129</v>
      </c>
      <c r="F38" s="298">
        <f>B101+B100+B102+B103+B104</f>
        <v>48000</v>
      </c>
    </row>
    <row r="39" spans="1:6" ht="18">
      <c r="A39" s="232">
        <v>4239</v>
      </c>
      <c r="B39" s="287">
        <v>1498</v>
      </c>
      <c r="C39" s="291">
        <v>1498</v>
      </c>
      <c r="D39" s="296"/>
      <c r="E39">
        <v>5131</v>
      </c>
      <c r="F39" s="298">
        <f>B105</f>
        <v>3000</v>
      </c>
    </row>
    <row r="40" spans="1:6" ht="15.75">
      <c r="A40" s="207">
        <v>4241</v>
      </c>
      <c r="B40" s="210">
        <v>3000</v>
      </c>
      <c r="C40" s="211">
        <f>B40</f>
        <v>3000</v>
      </c>
      <c r="D40" s="212"/>
      <c r="E40">
        <v>5132</v>
      </c>
      <c r="F40" s="298">
        <f>B106</f>
        <v>0</v>
      </c>
    </row>
    <row r="41" spans="1:6" ht="15.75">
      <c r="A41" s="207">
        <v>4241</v>
      </c>
      <c r="B41" s="200">
        <v>3000</v>
      </c>
      <c r="C41" s="219">
        <v>3000</v>
      </c>
      <c r="D41" s="212"/>
      <c r="E41">
        <v>5134</v>
      </c>
      <c r="F41" s="298">
        <f>B107</f>
        <v>35000</v>
      </c>
    </row>
    <row r="42" spans="1:8" ht="15.75">
      <c r="A42" s="207">
        <v>4241</v>
      </c>
      <c r="B42" s="210">
        <v>8046.5</v>
      </c>
      <c r="C42" s="211">
        <f aca="true" t="shared" si="2" ref="C42:C47">B42</f>
        <v>8046.5</v>
      </c>
      <c r="D42" s="212"/>
      <c r="F42" s="298"/>
      <c r="H42" s="298"/>
    </row>
    <row r="43" spans="1:8" ht="18">
      <c r="A43" s="221">
        <v>4251</v>
      </c>
      <c r="B43" s="288">
        <v>297194</v>
      </c>
      <c r="C43" s="292">
        <f t="shared" si="2"/>
        <v>297194</v>
      </c>
      <c r="D43" s="295"/>
      <c r="F43" s="298"/>
      <c r="H43" s="298"/>
    </row>
    <row r="44" spans="1:6" ht="18">
      <c r="A44" s="221">
        <v>4251</v>
      </c>
      <c r="B44" s="287">
        <v>15000</v>
      </c>
      <c r="C44" s="291">
        <f t="shared" si="2"/>
        <v>15000</v>
      </c>
      <c r="D44" s="296"/>
      <c r="F44" s="299">
        <f>SUM(F3:F43)</f>
        <v>3173232.9999999995</v>
      </c>
    </row>
    <row r="45" spans="1:6" ht="15.75">
      <c r="A45" s="207">
        <v>4252</v>
      </c>
      <c r="B45" s="210">
        <v>3440</v>
      </c>
      <c r="C45" s="211">
        <f t="shared" si="2"/>
        <v>3440</v>
      </c>
      <c r="D45" s="212"/>
      <c r="F45" s="298"/>
    </row>
    <row r="46" spans="1:6" ht="15.75">
      <c r="A46" s="207">
        <v>4261</v>
      </c>
      <c r="B46" s="210">
        <v>9260</v>
      </c>
      <c r="C46" s="211">
        <f t="shared" si="2"/>
        <v>9260</v>
      </c>
      <c r="D46" s="212"/>
      <c r="F46" s="298"/>
    </row>
    <row r="47" spans="1:6" ht="15.75">
      <c r="A47" s="207">
        <v>4261</v>
      </c>
      <c r="B47" s="210">
        <v>254.5</v>
      </c>
      <c r="C47" s="211">
        <f t="shared" si="2"/>
        <v>254.5</v>
      </c>
      <c r="D47" s="212"/>
      <c r="F47" s="298"/>
    </row>
    <row r="48" spans="1:4" ht="18">
      <c r="A48" s="221">
        <v>4261</v>
      </c>
      <c r="B48" s="287">
        <v>2500</v>
      </c>
      <c r="C48" s="291">
        <v>2500</v>
      </c>
      <c r="D48" s="296"/>
    </row>
    <row r="49" spans="1:4" ht="18">
      <c r="A49" s="221">
        <v>4261</v>
      </c>
      <c r="B49" s="287">
        <v>500</v>
      </c>
      <c r="C49" s="291">
        <f>B49</f>
        <v>500</v>
      </c>
      <c r="D49" s="296"/>
    </row>
    <row r="50" spans="1:4" ht="18">
      <c r="A50" s="221">
        <v>4262</v>
      </c>
      <c r="B50" s="288">
        <v>6000</v>
      </c>
      <c r="C50" s="288">
        <f>B50</f>
        <v>6000</v>
      </c>
      <c r="D50" s="288"/>
    </row>
    <row r="51" spans="1:4" ht="15.75">
      <c r="A51" s="207">
        <v>4264</v>
      </c>
      <c r="B51" s="210">
        <v>12531.9</v>
      </c>
      <c r="C51" s="211">
        <f>B51</f>
        <v>12531.9</v>
      </c>
      <c r="D51" s="212"/>
    </row>
    <row r="52" spans="1:4" ht="15.75">
      <c r="A52" s="207">
        <v>4264</v>
      </c>
      <c r="B52" s="210"/>
      <c r="C52" s="211"/>
      <c r="D52" s="212"/>
    </row>
    <row r="53" spans="1:4" ht="18">
      <c r="A53" s="221">
        <v>4264</v>
      </c>
      <c r="B53" s="200">
        <v>46650</v>
      </c>
      <c r="C53" s="211">
        <f aca="true" t="shared" si="3" ref="C53:C62">B53</f>
        <v>46650</v>
      </c>
      <c r="D53" s="212"/>
    </row>
    <row r="54" spans="1:4" ht="18">
      <c r="A54" s="221">
        <v>4264</v>
      </c>
      <c r="B54" s="288">
        <v>18060</v>
      </c>
      <c r="C54" s="292">
        <f t="shared" si="3"/>
        <v>18060</v>
      </c>
      <c r="D54" s="295"/>
    </row>
    <row r="55" spans="1:4" ht="18">
      <c r="A55" s="221">
        <v>4264</v>
      </c>
      <c r="B55" s="287">
        <v>37530</v>
      </c>
      <c r="C55" s="291">
        <f t="shared" si="3"/>
        <v>37530</v>
      </c>
      <c r="D55" s="296"/>
    </row>
    <row r="56" spans="1:4" ht="18">
      <c r="A56" s="221">
        <v>4264</v>
      </c>
      <c r="B56" s="287"/>
      <c r="C56" s="291">
        <f t="shared" si="3"/>
        <v>0</v>
      </c>
      <c r="D56" s="296"/>
    </row>
    <row r="57" spans="1:6" ht="18">
      <c r="A57" s="221">
        <v>4264</v>
      </c>
      <c r="B57" s="287">
        <v>400</v>
      </c>
      <c r="C57" s="291">
        <f t="shared" si="3"/>
        <v>400</v>
      </c>
      <c r="D57" s="296"/>
      <c r="F57" s="298"/>
    </row>
    <row r="58" spans="1:6" ht="15.75">
      <c r="A58" s="207">
        <v>4269</v>
      </c>
      <c r="B58" s="210">
        <v>12378.5</v>
      </c>
      <c r="C58" s="211">
        <f t="shared" si="3"/>
        <v>12378.5</v>
      </c>
      <c r="D58" s="212"/>
      <c r="F58" s="298"/>
    </row>
    <row r="59" spans="1:6" ht="18">
      <c r="A59" s="221">
        <v>4269</v>
      </c>
      <c r="B59" s="288">
        <v>15452</v>
      </c>
      <c r="C59" s="292">
        <f t="shared" si="3"/>
        <v>15452</v>
      </c>
      <c r="D59" s="295"/>
      <c r="F59" s="298"/>
    </row>
    <row r="60" spans="1:6" ht="18">
      <c r="A60" s="221">
        <v>4269</v>
      </c>
      <c r="B60" s="288">
        <v>4000</v>
      </c>
      <c r="C60" s="288">
        <f t="shared" si="3"/>
        <v>4000</v>
      </c>
      <c r="D60" s="295"/>
      <c r="F60" s="298"/>
    </row>
    <row r="61" spans="1:6" ht="18">
      <c r="A61" s="221">
        <v>4269</v>
      </c>
      <c r="B61" s="287">
        <v>3000</v>
      </c>
      <c r="C61" s="291">
        <f t="shared" si="3"/>
        <v>3000</v>
      </c>
      <c r="D61" s="296"/>
      <c r="F61" s="298"/>
    </row>
    <row r="62" spans="1:6" ht="18">
      <c r="A62" s="221">
        <v>4269</v>
      </c>
      <c r="B62" s="290">
        <v>1200</v>
      </c>
      <c r="C62" s="294">
        <f t="shared" si="3"/>
        <v>1200</v>
      </c>
      <c r="D62" s="295"/>
      <c r="F62" s="298"/>
    </row>
    <row r="63" spans="1:6" ht="18">
      <c r="A63" s="221">
        <v>4269</v>
      </c>
      <c r="B63" s="289">
        <v>0</v>
      </c>
      <c r="C63" s="293">
        <v>0</v>
      </c>
      <c r="D63" s="296"/>
      <c r="F63" s="299"/>
    </row>
    <row r="64" spans="1:6" ht="18">
      <c r="A64" s="221">
        <v>4511</v>
      </c>
      <c r="B64" s="288">
        <v>306027.2</v>
      </c>
      <c r="C64" s="292">
        <f>B64</f>
        <v>306027.2</v>
      </c>
      <c r="D64" s="212"/>
      <c r="F64" s="298"/>
    </row>
    <row r="65" spans="1:6" ht="18">
      <c r="A65" s="221">
        <v>4511</v>
      </c>
      <c r="B65" s="288">
        <v>40214.3</v>
      </c>
      <c r="C65" s="292">
        <v>40214.3</v>
      </c>
      <c r="D65" s="212"/>
      <c r="F65" s="298"/>
    </row>
    <row r="66" spans="1:6" ht="18">
      <c r="A66" s="221">
        <v>4511</v>
      </c>
      <c r="B66" s="288">
        <v>36082.1</v>
      </c>
      <c r="C66" s="292">
        <f>B66</f>
        <v>36082.1</v>
      </c>
      <c r="D66" s="212"/>
      <c r="F66" s="298"/>
    </row>
    <row r="67" spans="1:4" ht="18">
      <c r="A67" s="221">
        <v>4511</v>
      </c>
      <c r="B67" s="288">
        <v>316030.1</v>
      </c>
      <c r="C67" s="292">
        <f>B67</f>
        <v>316030.1</v>
      </c>
      <c r="D67" s="212"/>
    </row>
    <row r="68" spans="1:4" ht="18">
      <c r="A68" s="221">
        <v>4511</v>
      </c>
      <c r="B68" s="287">
        <v>428131.6</v>
      </c>
      <c r="C68" s="291">
        <f>B68</f>
        <v>428131.6</v>
      </c>
      <c r="D68" s="212"/>
    </row>
    <row r="69" spans="1:4" ht="18">
      <c r="A69" s="221">
        <v>4521</v>
      </c>
      <c r="B69" s="287">
        <v>5000</v>
      </c>
      <c r="C69" s="291">
        <v>5000</v>
      </c>
      <c r="D69" s="296"/>
    </row>
    <row r="70" spans="1:4" ht="18">
      <c r="A70" s="221">
        <v>4727</v>
      </c>
      <c r="B70" s="289">
        <v>0</v>
      </c>
      <c r="C70" s="293">
        <v>0</v>
      </c>
      <c r="D70" s="212"/>
    </row>
    <row r="71" spans="1:4" ht="18">
      <c r="A71" s="221">
        <v>4728</v>
      </c>
      <c r="B71" s="287">
        <v>1020</v>
      </c>
      <c r="C71" s="291">
        <v>1020</v>
      </c>
      <c r="D71" s="296"/>
    </row>
    <row r="72" spans="1:4" ht="18">
      <c r="A72" s="221">
        <v>4729</v>
      </c>
      <c r="B72" s="288">
        <v>7872</v>
      </c>
      <c r="C72" s="292">
        <f>B72</f>
        <v>7872</v>
      </c>
      <c r="D72" s="212"/>
    </row>
    <row r="73" spans="1:4" ht="18">
      <c r="A73" s="221">
        <v>4729</v>
      </c>
      <c r="B73" s="289">
        <v>0</v>
      </c>
      <c r="C73" s="293">
        <v>0</v>
      </c>
      <c r="D73" s="203"/>
    </row>
    <row r="74" spans="1:4" ht="18">
      <c r="A74" s="221">
        <v>4729</v>
      </c>
      <c r="B74" s="289">
        <v>0</v>
      </c>
      <c r="C74" s="293">
        <v>0</v>
      </c>
      <c r="D74" s="296"/>
    </row>
    <row r="75" spans="1:4" ht="18">
      <c r="A75" s="221">
        <v>4729</v>
      </c>
      <c r="B75" s="287">
        <v>22000</v>
      </c>
      <c r="C75" s="291">
        <f>B75</f>
        <v>22000</v>
      </c>
      <c r="D75" s="296"/>
    </row>
    <row r="76" spans="1:4" ht="18">
      <c r="A76" s="221">
        <v>4729</v>
      </c>
      <c r="B76" s="287">
        <v>9000</v>
      </c>
      <c r="C76" s="291">
        <f>B76</f>
        <v>9000</v>
      </c>
      <c r="D76" s="296"/>
    </row>
    <row r="77" spans="1:13" ht="18">
      <c r="A77" s="221">
        <v>4819</v>
      </c>
      <c r="B77" s="290">
        <v>0</v>
      </c>
      <c r="C77" s="294">
        <f>B77</f>
        <v>0</v>
      </c>
      <c r="D77" s="212"/>
      <c r="M77" s="298"/>
    </row>
    <row r="78" spans="1:13" ht="18">
      <c r="A78" s="221">
        <v>4819</v>
      </c>
      <c r="B78" s="287">
        <v>9000</v>
      </c>
      <c r="C78" s="291">
        <f>B78</f>
        <v>9000</v>
      </c>
      <c r="D78" s="212"/>
      <c r="M78" s="298"/>
    </row>
    <row r="79" spans="1:13" ht="18">
      <c r="A79" s="221">
        <v>4819</v>
      </c>
      <c r="B79" s="289">
        <v>0</v>
      </c>
      <c r="C79" s="293">
        <v>0</v>
      </c>
      <c r="D79" s="203"/>
      <c r="F79" s="298"/>
      <c r="M79" s="298"/>
    </row>
    <row r="80" spans="1:13" ht="18">
      <c r="A80" s="270">
        <v>4819</v>
      </c>
      <c r="B80" s="287">
        <v>4800</v>
      </c>
      <c r="C80" s="291">
        <f aca="true" t="shared" si="4" ref="C80:C87">B80</f>
        <v>4800</v>
      </c>
      <c r="D80" s="296"/>
      <c r="F80" s="298"/>
      <c r="M80" s="298"/>
    </row>
    <row r="81" spans="1:13" ht="15.75">
      <c r="A81" s="207">
        <v>4822</v>
      </c>
      <c r="B81" s="210">
        <v>1500</v>
      </c>
      <c r="C81" s="211">
        <f t="shared" si="4"/>
        <v>1500</v>
      </c>
      <c r="D81" s="212"/>
      <c r="F81" s="298"/>
      <c r="M81" s="298"/>
    </row>
    <row r="82" spans="1:13" ht="15.75">
      <c r="A82" s="207">
        <v>4823</v>
      </c>
      <c r="B82" s="210">
        <v>1532.6</v>
      </c>
      <c r="C82" s="210">
        <f t="shared" si="4"/>
        <v>1532.6</v>
      </c>
      <c r="D82" s="210"/>
      <c r="F82" s="298"/>
      <c r="M82" s="298"/>
    </row>
    <row r="83" spans="1:13" ht="15.75">
      <c r="A83" s="207">
        <v>4823</v>
      </c>
      <c r="B83" s="210">
        <v>2900</v>
      </c>
      <c r="C83" s="211">
        <f t="shared" si="4"/>
        <v>2900</v>
      </c>
      <c r="D83" s="212"/>
      <c r="F83" s="298"/>
      <c r="M83" s="299"/>
    </row>
    <row r="84" spans="1:13" ht="15.75">
      <c r="A84" s="207">
        <v>4831</v>
      </c>
      <c r="B84" s="200">
        <v>0</v>
      </c>
      <c r="C84" s="200">
        <f t="shared" si="4"/>
        <v>0</v>
      </c>
      <c r="D84" s="210"/>
      <c r="F84" s="298"/>
      <c r="M84" s="298"/>
    </row>
    <row r="85" spans="1:13" ht="18">
      <c r="A85" s="221">
        <v>4861</v>
      </c>
      <c r="B85" s="288">
        <v>6500</v>
      </c>
      <c r="C85" s="292">
        <f t="shared" si="4"/>
        <v>6500</v>
      </c>
      <c r="D85" s="212"/>
      <c r="F85" s="299"/>
      <c r="M85" s="298"/>
    </row>
    <row r="86" spans="1:13" ht="18">
      <c r="A86" s="221">
        <v>4861</v>
      </c>
      <c r="B86" s="287">
        <v>50000</v>
      </c>
      <c r="C86" s="291">
        <f t="shared" si="4"/>
        <v>50000</v>
      </c>
      <c r="D86" s="212"/>
      <c r="F86" s="298"/>
      <c r="M86" s="298"/>
    </row>
    <row r="87" spans="1:6" ht="18">
      <c r="A87" s="221">
        <v>4891</v>
      </c>
      <c r="B87" s="287">
        <v>233083.3</v>
      </c>
      <c r="C87" s="291">
        <f t="shared" si="4"/>
        <v>233083.3</v>
      </c>
      <c r="D87" s="296"/>
      <c r="F87" s="298"/>
    </row>
    <row r="88" spans="1:6" ht="15.75">
      <c r="A88" s="207">
        <v>5111</v>
      </c>
      <c r="B88" s="210">
        <v>15000</v>
      </c>
      <c r="C88" s="211"/>
      <c r="D88" s="212">
        <f>B88</f>
        <v>15000</v>
      </c>
      <c r="F88" s="298"/>
    </row>
    <row r="89" spans="1:6" ht="18">
      <c r="A89" s="221">
        <v>5112</v>
      </c>
      <c r="B89" s="200">
        <v>7260</v>
      </c>
      <c r="C89" s="202"/>
      <c r="D89" s="218">
        <f>B89</f>
        <v>7260</v>
      </c>
      <c r="F89" s="298"/>
    </row>
    <row r="90" spans="1:4" ht="18">
      <c r="A90" s="221">
        <v>5112</v>
      </c>
      <c r="B90" s="210"/>
      <c r="C90" s="211"/>
      <c r="D90" s="212"/>
    </row>
    <row r="91" spans="1:4" ht="18">
      <c r="A91" s="221">
        <v>5112</v>
      </c>
      <c r="B91" s="288">
        <v>4000</v>
      </c>
      <c r="C91" s="292"/>
      <c r="D91" s="295">
        <f>B91</f>
        <v>4000</v>
      </c>
    </row>
    <row r="92" spans="1:4" ht="18">
      <c r="A92" s="221">
        <v>5112</v>
      </c>
      <c r="B92" s="287">
        <f>D92</f>
        <v>13000</v>
      </c>
      <c r="C92" s="291"/>
      <c r="D92" s="296">
        <v>13000</v>
      </c>
    </row>
    <row r="93" spans="1:4" ht="18">
      <c r="A93" s="221">
        <v>5112</v>
      </c>
      <c r="B93" s="288">
        <v>12823.3</v>
      </c>
      <c r="C93" s="292"/>
      <c r="D93" s="295">
        <f>B93</f>
        <v>12823.3</v>
      </c>
    </row>
    <row r="94" spans="1:4" ht="15.75">
      <c r="A94" s="207">
        <v>5113</v>
      </c>
      <c r="B94" s="210">
        <v>100000</v>
      </c>
      <c r="C94" s="211"/>
      <c r="D94" s="212">
        <f>B94</f>
        <v>100000</v>
      </c>
    </row>
    <row r="95" spans="1:4" ht="18">
      <c r="A95" s="221">
        <v>5113</v>
      </c>
      <c r="B95" s="290">
        <v>0</v>
      </c>
      <c r="C95" s="294"/>
      <c r="D95" s="297">
        <f>B95</f>
        <v>0</v>
      </c>
    </row>
    <row r="96" spans="1:4" ht="18">
      <c r="A96" s="221">
        <v>5113</v>
      </c>
      <c r="B96" s="290">
        <v>0</v>
      </c>
      <c r="C96" s="294"/>
      <c r="D96" s="297">
        <f>B96</f>
        <v>0</v>
      </c>
    </row>
    <row r="97" spans="1:4" ht="18">
      <c r="A97" s="221">
        <v>5113</v>
      </c>
      <c r="B97" s="288"/>
      <c r="C97" s="202"/>
      <c r="D97" s="203"/>
    </row>
    <row r="98" spans="1:4" ht="15.75">
      <c r="A98" s="207">
        <v>5121</v>
      </c>
      <c r="B98" s="210">
        <v>40000</v>
      </c>
      <c r="C98" s="211"/>
      <c r="D98" s="212">
        <f aca="true" t="shared" si="5" ref="D98:D103">B98</f>
        <v>40000</v>
      </c>
    </row>
    <row r="99" spans="1:4" ht="15.75">
      <c r="A99" s="207">
        <v>5122</v>
      </c>
      <c r="B99" s="210">
        <v>55000</v>
      </c>
      <c r="C99" s="211"/>
      <c r="D99" s="212">
        <f t="shared" si="5"/>
        <v>55000</v>
      </c>
    </row>
    <row r="100" spans="1:4" ht="15.75">
      <c r="A100" s="207">
        <v>5129</v>
      </c>
      <c r="B100" s="200">
        <v>0</v>
      </c>
      <c r="C100" s="266"/>
      <c r="D100" s="218">
        <f t="shared" si="5"/>
        <v>0</v>
      </c>
    </row>
    <row r="101" spans="1:4" ht="18">
      <c r="A101" s="221">
        <v>5129</v>
      </c>
      <c r="B101" s="290">
        <v>0</v>
      </c>
      <c r="C101" s="294"/>
      <c r="D101" s="297">
        <f t="shared" si="5"/>
        <v>0</v>
      </c>
    </row>
    <row r="102" spans="1:4" ht="18">
      <c r="A102" s="221">
        <v>5129</v>
      </c>
      <c r="B102" s="200">
        <v>5000</v>
      </c>
      <c r="C102" s="202"/>
      <c r="D102" s="218">
        <f t="shared" si="5"/>
        <v>5000</v>
      </c>
    </row>
    <row r="103" spans="1:4" ht="18">
      <c r="A103" s="221">
        <v>5129</v>
      </c>
      <c r="B103" s="288">
        <v>6000</v>
      </c>
      <c r="C103" s="292"/>
      <c r="D103" s="295">
        <f t="shared" si="5"/>
        <v>6000</v>
      </c>
    </row>
    <row r="104" spans="1:4" ht="18">
      <c r="A104" s="221">
        <v>5129</v>
      </c>
      <c r="B104" s="287">
        <f>D104</f>
        <v>37000</v>
      </c>
      <c r="C104" s="291"/>
      <c r="D104" s="296">
        <v>37000</v>
      </c>
    </row>
    <row r="105" spans="1:4" ht="18">
      <c r="A105" s="221">
        <v>5131</v>
      </c>
      <c r="B105" s="288">
        <v>3000</v>
      </c>
      <c r="C105" s="292"/>
      <c r="D105" s="295">
        <f>B105</f>
        <v>3000</v>
      </c>
    </row>
    <row r="106" spans="1:4" ht="15.75">
      <c r="A106" s="207">
        <v>5132</v>
      </c>
      <c r="B106" s="200">
        <v>0</v>
      </c>
      <c r="C106" s="266"/>
      <c r="D106" s="218">
        <f>B106</f>
        <v>0</v>
      </c>
    </row>
    <row r="107" spans="1:4" ht="15.75">
      <c r="A107" s="268">
        <v>5134</v>
      </c>
      <c r="B107" s="200">
        <v>35000</v>
      </c>
      <c r="C107" s="219"/>
      <c r="D107" s="218">
        <f>B107</f>
        <v>35000</v>
      </c>
    </row>
    <row r="108" spans="1:4" ht="15.75">
      <c r="A108" s="207"/>
      <c r="B108" s="201"/>
      <c r="C108" s="201"/>
      <c r="D108" s="203"/>
    </row>
    <row r="109" spans="1:4" ht="15.75">
      <c r="A109" s="194"/>
      <c r="B109" s="195"/>
      <c r="C109" s="196"/>
      <c r="D109" s="197"/>
    </row>
    <row r="110" spans="1:4" ht="15.75">
      <c r="A110" s="207"/>
      <c r="B110" s="201">
        <f>SUM(B98:B109)</f>
        <v>181000</v>
      </c>
      <c r="C110" s="202"/>
      <c r="D110" s="203"/>
    </row>
    <row r="111" spans="1:4" ht="15.75">
      <c r="A111" s="207"/>
      <c r="B111" s="201"/>
      <c r="C111" s="202"/>
      <c r="D111" s="203"/>
    </row>
    <row r="112" spans="1:4" ht="15.75">
      <c r="A112" s="207"/>
      <c r="B112" s="201"/>
      <c r="C112" s="202"/>
      <c r="D112" s="203"/>
    </row>
    <row r="113" spans="1:4" ht="15.75">
      <c r="A113" s="207"/>
      <c r="B113" s="201"/>
      <c r="C113" s="202"/>
      <c r="D113" s="203"/>
    </row>
    <row r="114" spans="1:4" ht="15.75">
      <c r="A114" s="207"/>
      <c r="B114" s="201"/>
      <c r="C114" s="202"/>
      <c r="D114" s="203"/>
    </row>
    <row r="115" spans="1:4" ht="15.75">
      <c r="A115" s="207"/>
      <c r="B115" s="201"/>
      <c r="C115" s="202"/>
      <c r="D115" s="203"/>
    </row>
    <row r="116" spans="1:4" ht="15.75">
      <c r="A116" s="215"/>
      <c r="B116" s="201"/>
      <c r="C116" s="202"/>
      <c r="D116" s="203"/>
    </row>
    <row r="117" spans="1:4" ht="15.75">
      <c r="A117" s="199"/>
      <c r="B117" s="201"/>
      <c r="C117" s="202"/>
      <c r="D117" s="203"/>
    </row>
    <row r="118" spans="1:4" ht="15.75">
      <c r="A118" s="207"/>
      <c r="B118" s="201"/>
      <c r="C118" s="202"/>
      <c r="D118" s="203"/>
    </row>
    <row r="119" spans="1:4" ht="15.75">
      <c r="A119" s="207"/>
      <c r="B119" s="201"/>
      <c r="C119" s="202"/>
      <c r="D119" s="203"/>
    </row>
    <row r="120" spans="1:4" ht="15.75">
      <c r="A120" s="207"/>
      <c r="B120" s="201"/>
      <c r="C120" s="202"/>
      <c r="D120" s="203"/>
    </row>
    <row r="121" spans="1:4" ht="15.75">
      <c r="A121" s="207"/>
      <c r="B121" s="201"/>
      <c r="C121" s="202"/>
      <c r="D121" s="203"/>
    </row>
    <row r="122" spans="1:4" ht="15.75">
      <c r="A122" s="207"/>
      <c r="B122" s="201"/>
      <c r="C122" s="202"/>
      <c r="D122" s="203"/>
    </row>
    <row r="123" spans="1:4" ht="15.75">
      <c r="A123" s="207"/>
      <c r="B123" s="201"/>
      <c r="C123" s="202"/>
      <c r="D123" s="203"/>
    </row>
    <row r="124" spans="1:4" ht="15.75">
      <c r="A124" s="207"/>
      <c r="B124" s="201"/>
      <c r="C124" s="202"/>
      <c r="D124" s="203"/>
    </row>
    <row r="125" spans="1:4" ht="15.75">
      <c r="A125" s="207"/>
      <c r="B125" s="201"/>
      <c r="C125" s="202"/>
      <c r="D125" s="203"/>
    </row>
    <row r="126" spans="1:4" ht="15.75">
      <c r="A126" s="207"/>
      <c r="B126" s="210">
        <f>B128+B132+B136</f>
        <v>0</v>
      </c>
      <c r="C126" s="211">
        <f>C128+C132+C136</f>
        <v>0</v>
      </c>
      <c r="D126" s="212"/>
    </row>
    <row r="127" spans="1:4" ht="15.75">
      <c r="A127" s="199"/>
      <c r="B127" s="201"/>
      <c r="C127" s="202"/>
      <c r="D127" s="203"/>
    </row>
    <row r="128" spans="1:4" ht="15.75">
      <c r="A128" s="207"/>
      <c r="B128" s="201"/>
      <c r="C128" s="202"/>
      <c r="D128" s="203"/>
    </row>
    <row r="129" spans="1:4" ht="15.75">
      <c r="A129" s="207"/>
      <c r="B129" s="201"/>
      <c r="C129" s="202"/>
      <c r="D129" s="203"/>
    </row>
    <row r="130" spans="1:4" ht="15.75">
      <c r="A130" s="207"/>
      <c r="B130" s="201"/>
      <c r="C130" s="202"/>
      <c r="D130" s="203"/>
    </row>
    <row r="131" spans="1:4" ht="15.75">
      <c r="A131" s="207"/>
      <c r="B131" s="201"/>
      <c r="C131" s="202"/>
      <c r="D131" s="203"/>
    </row>
    <row r="132" spans="1:4" ht="15.75">
      <c r="A132" s="207"/>
      <c r="B132" s="201"/>
      <c r="C132" s="202"/>
      <c r="D132" s="203"/>
    </row>
    <row r="133" spans="1:4" ht="15.75">
      <c r="A133" s="207"/>
      <c r="B133" s="201"/>
      <c r="C133" s="202"/>
      <c r="D133" s="203"/>
    </row>
    <row r="134" spans="1:4" ht="15.75">
      <c r="A134" s="207"/>
      <c r="B134" s="201"/>
      <c r="C134" s="202"/>
      <c r="D134" s="203"/>
    </row>
    <row r="135" spans="1:4" ht="15.75">
      <c r="A135" s="207"/>
      <c r="B135" s="201"/>
      <c r="C135" s="202"/>
      <c r="D135" s="203"/>
    </row>
    <row r="136" spans="1:4" ht="15.75">
      <c r="A136" s="207"/>
      <c r="B136" s="210">
        <f>B138+B139+B140+B141+B142+B143</f>
        <v>0</v>
      </c>
      <c r="C136" s="211">
        <f>C138+C139+C140+C141+C143+C142</f>
        <v>0</v>
      </c>
      <c r="D136" s="212"/>
    </row>
    <row r="137" spans="1:4" ht="15.75">
      <c r="A137" s="207"/>
      <c r="B137" s="201"/>
      <c r="C137" s="202"/>
      <c r="D137" s="203"/>
    </row>
    <row r="138" spans="1:4" ht="15.75">
      <c r="A138" s="207"/>
      <c r="B138" s="201"/>
      <c r="C138" s="202"/>
      <c r="D138" s="203"/>
    </row>
    <row r="139" spans="1:4" ht="15.75">
      <c r="A139" s="448"/>
      <c r="B139" s="195"/>
      <c r="C139" s="196"/>
      <c r="D139" s="197"/>
    </row>
    <row r="140" spans="1:4" ht="15.75">
      <c r="A140" s="199"/>
      <c r="B140" s="201"/>
      <c r="C140" s="202"/>
      <c r="D140" s="203"/>
    </row>
    <row r="141" spans="1:4" ht="15.75">
      <c r="A141" s="216"/>
      <c r="B141" s="201"/>
      <c r="C141" s="202"/>
      <c r="D141" s="203"/>
    </row>
    <row r="142" spans="1:4" ht="15.75">
      <c r="A142" s="207"/>
      <c r="B142" s="201"/>
      <c r="C142" s="202"/>
      <c r="D142" s="203"/>
    </row>
    <row r="143" spans="1:4" ht="15.75">
      <c r="A143" s="207"/>
      <c r="B143" s="201"/>
      <c r="C143" s="202"/>
      <c r="D143" s="203"/>
    </row>
    <row r="144" spans="1:4" ht="15.75">
      <c r="A144" s="207"/>
      <c r="B144" s="201"/>
      <c r="C144" s="202"/>
      <c r="D144" s="203"/>
    </row>
    <row r="145" spans="1:4" ht="15.75">
      <c r="A145" s="199"/>
      <c r="B145" s="210">
        <f>B147</f>
        <v>0</v>
      </c>
      <c r="C145" s="211">
        <f>C147</f>
        <v>0</v>
      </c>
      <c r="D145" s="212">
        <f>D147</f>
        <v>0</v>
      </c>
    </row>
    <row r="146" spans="1:4" ht="15.75">
      <c r="A146" s="199"/>
      <c r="B146" s="210"/>
      <c r="C146" s="211"/>
      <c r="D146" s="212"/>
    </row>
    <row r="147" spans="1:4" ht="15.75">
      <c r="A147" s="216"/>
      <c r="B147" s="210">
        <f>B149+B150</f>
        <v>0</v>
      </c>
      <c r="C147" s="211">
        <f>C149</f>
        <v>0</v>
      </c>
      <c r="D147" s="212">
        <f>D150</f>
        <v>0</v>
      </c>
    </row>
    <row r="148" spans="1:4" ht="15.75">
      <c r="A148" s="207"/>
      <c r="B148" s="210"/>
      <c r="C148" s="211"/>
      <c r="D148" s="212"/>
    </row>
    <row r="149" spans="1:4" ht="15.75">
      <c r="A149" s="207"/>
      <c r="B149" s="210"/>
      <c r="C149" s="211"/>
      <c r="D149" s="212"/>
    </row>
    <row r="150" spans="1:4" ht="15.75">
      <c r="A150" s="199"/>
      <c r="B150" s="210">
        <f>B152</f>
        <v>0</v>
      </c>
      <c r="C150" s="211">
        <f>C152</f>
        <v>0</v>
      </c>
      <c r="D150" s="212"/>
    </row>
    <row r="151" spans="1:4" ht="15.75">
      <c r="A151" s="199"/>
      <c r="B151" s="210"/>
      <c r="C151" s="211"/>
      <c r="D151" s="212"/>
    </row>
    <row r="152" spans="1:4" ht="15.75">
      <c r="A152" s="207"/>
      <c r="B152" s="210">
        <f>B154+B155+B156</f>
        <v>0</v>
      </c>
      <c r="C152" s="211">
        <f>C154+C155+C156</f>
        <v>0</v>
      </c>
      <c r="D152" s="212"/>
    </row>
    <row r="153" spans="1:4" ht="15.75">
      <c r="A153" s="207"/>
      <c r="B153" s="201"/>
      <c r="C153" s="202"/>
      <c r="D153" s="203"/>
    </row>
    <row r="154" spans="1:4" ht="15.75">
      <c r="A154" s="207"/>
      <c r="B154" s="201"/>
      <c r="C154" s="202"/>
      <c r="D154" s="203"/>
    </row>
    <row r="155" spans="1:4" ht="15.75">
      <c r="A155" s="207"/>
      <c r="B155" s="201"/>
      <c r="C155" s="202"/>
      <c r="D155" s="203"/>
    </row>
    <row r="156" spans="1:4" ht="15.75">
      <c r="A156" s="207"/>
      <c r="B156" s="201"/>
      <c r="C156" s="202"/>
      <c r="D156" s="203"/>
    </row>
    <row r="157" spans="1:4" ht="15.75">
      <c r="A157" s="207"/>
      <c r="B157" s="201"/>
      <c r="C157" s="202"/>
      <c r="D157" s="203"/>
    </row>
    <row r="158" spans="1:4" ht="15.75">
      <c r="A158" s="199"/>
      <c r="B158" s="201"/>
      <c r="C158" s="202"/>
      <c r="D158" s="203"/>
    </row>
    <row r="159" spans="1:4" ht="15.75">
      <c r="A159" s="207"/>
      <c r="B159" s="201"/>
      <c r="C159" s="202"/>
      <c r="D159" s="203"/>
    </row>
    <row r="160" spans="1:4" ht="15.75">
      <c r="A160" s="207"/>
      <c r="B160" s="201"/>
      <c r="C160" s="202"/>
      <c r="D160" s="203"/>
    </row>
    <row r="161" spans="1:4" ht="15.75">
      <c r="A161" s="207"/>
      <c r="B161" s="201"/>
      <c r="C161" s="202"/>
      <c r="D161" s="203"/>
    </row>
    <row r="162" spans="1:4" ht="15.75">
      <c r="A162" s="207"/>
      <c r="B162" s="201"/>
      <c r="C162" s="202"/>
      <c r="D162" s="203"/>
    </row>
    <row r="163" spans="1:4" ht="15.75">
      <c r="A163" s="199"/>
      <c r="B163" s="201"/>
      <c r="C163" s="202"/>
      <c r="D163" s="203"/>
    </row>
    <row r="164" spans="1:4" ht="15.75">
      <c r="A164" s="199"/>
      <c r="B164" s="201"/>
      <c r="C164" s="202"/>
      <c r="D164" s="203"/>
    </row>
    <row r="165" spans="1:4" ht="15.75">
      <c r="A165" s="216"/>
      <c r="B165" s="201"/>
      <c r="C165" s="202"/>
      <c r="D165" s="203"/>
    </row>
    <row r="166" spans="1:4" ht="15.75">
      <c r="A166" s="216"/>
      <c r="B166" s="201"/>
      <c r="C166" s="202"/>
      <c r="D166" s="203"/>
    </row>
    <row r="167" spans="1:4" ht="15.75">
      <c r="A167" s="216"/>
      <c r="B167" s="201"/>
      <c r="C167" s="202"/>
      <c r="D167" s="203"/>
    </row>
    <row r="168" spans="1:4" ht="15.75">
      <c r="A168" s="216"/>
      <c r="B168" s="201"/>
      <c r="C168" s="202"/>
      <c r="D168" s="203"/>
    </row>
    <row r="169" spans="1:4" ht="15.75">
      <c r="A169" s="216"/>
      <c r="B169" s="201"/>
      <c r="C169" s="202"/>
      <c r="D169" s="203"/>
    </row>
    <row r="170" spans="1:4" ht="15.75">
      <c r="A170" s="207"/>
      <c r="B170" s="201"/>
      <c r="C170" s="202"/>
      <c r="D170" s="203"/>
    </row>
    <row r="171" spans="1:4" ht="15.75">
      <c r="A171" s="207"/>
      <c r="B171" s="201"/>
      <c r="C171" s="202"/>
      <c r="D171" s="203"/>
    </row>
    <row r="172" spans="1:4" ht="15.75">
      <c r="A172" s="207"/>
      <c r="B172" s="201"/>
      <c r="C172" s="202"/>
      <c r="D172" s="203"/>
    </row>
    <row r="173" spans="1:4" ht="15.75">
      <c r="A173" s="217"/>
      <c r="B173" s="200"/>
      <c r="C173" s="219"/>
      <c r="D173" s="218"/>
    </row>
    <row r="174" spans="1:4" ht="15.75">
      <c r="A174" s="207"/>
      <c r="B174" s="201"/>
      <c r="C174" s="202"/>
      <c r="D174" s="203"/>
    </row>
    <row r="175" spans="1:4" ht="15.75">
      <c r="A175" s="216"/>
      <c r="B175" s="201"/>
      <c r="C175" s="202"/>
      <c r="D175" s="203"/>
    </row>
    <row r="176" spans="1:4" ht="15.75">
      <c r="A176" s="199"/>
      <c r="B176" s="201"/>
      <c r="C176" s="202"/>
      <c r="D176" s="203"/>
    </row>
    <row r="177" spans="1:4" ht="15.75">
      <c r="A177" s="216"/>
      <c r="B177" s="201"/>
      <c r="C177" s="202"/>
      <c r="D177" s="203"/>
    </row>
    <row r="178" spans="1:4" ht="15.75">
      <c r="A178" s="207"/>
      <c r="B178" s="201"/>
      <c r="C178" s="202"/>
      <c r="D178" s="203"/>
    </row>
    <row r="179" spans="1:4" ht="15.75">
      <c r="A179" s="207"/>
      <c r="B179" s="201"/>
      <c r="C179" s="202"/>
      <c r="D179" s="203"/>
    </row>
    <row r="180" spans="1:4" ht="15.75">
      <c r="A180" s="207"/>
      <c r="B180" s="201"/>
      <c r="C180" s="202"/>
      <c r="D180" s="203"/>
    </row>
    <row r="181" spans="1:4" ht="15.75">
      <c r="A181" s="216"/>
      <c r="B181" s="201"/>
      <c r="C181" s="202"/>
      <c r="D181" s="203"/>
    </row>
    <row r="182" spans="1:4" ht="15.75">
      <c r="A182" s="199"/>
      <c r="B182" s="201"/>
      <c r="C182" s="202"/>
      <c r="D182" s="203"/>
    </row>
    <row r="183" spans="1:4" ht="15.75">
      <c r="A183" s="216"/>
      <c r="B183" s="201"/>
      <c r="C183" s="202"/>
      <c r="D183" s="203"/>
    </row>
    <row r="184" spans="1:4" ht="15.75">
      <c r="A184" s="207"/>
      <c r="B184" s="201"/>
      <c r="C184" s="202"/>
      <c r="D184" s="203"/>
    </row>
    <row r="185" spans="1:4" ht="15.75">
      <c r="A185" s="207"/>
      <c r="B185" s="201"/>
      <c r="C185" s="202"/>
      <c r="D185" s="203"/>
    </row>
    <row r="186" spans="1:4" ht="15.75">
      <c r="A186" s="207"/>
      <c r="B186" s="201"/>
      <c r="C186" s="202"/>
      <c r="D186" s="203"/>
    </row>
    <row r="187" spans="1:4" ht="15.75">
      <c r="A187" s="216"/>
      <c r="B187" s="201"/>
      <c r="C187" s="202"/>
      <c r="D187" s="203"/>
    </row>
    <row r="188" spans="1:4" ht="15.75">
      <c r="A188" s="199"/>
      <c r="B188" s="201"/>
      <c r="C188" s="202"/>
      <c r="D188" s="203"/>
    </row>
    <row r="189" spans="1:4" ht="15.75">
      <c r="A189" s="216"/>
      <c r="B189" s="201"/>
      <c r="C189" s="202"/>
      <c r="D189" s="203"/>
    </row>
    <row r="190" spans="1:4" ht="15.75">
      <c r="A190" s="207"/>
      <c r="B190" s="201"/>
      <c r="C190" s="202"/>
      <c r="D190" s="203"/>
    </row>
    <row r="191" spans="1:4" ht="15.75">
      <c r="A191" s="207"/>
      <c r="B191" s="201"/>
      <c r="C191" s="202"/>
      <c r="D191" s="203"/>
    </row>
    <row r="192" spans="1:4" ht="15.75">
      <c r="A192" s="207"/>
      <c r="B192" s="201"/>
      <c r="C192" s="202"/>
      <c r="D192" s="203"/>
    </row>
    <row r="193" spans="1:4" ht="15.75">
      <c r="A193" s="199"/>
      <c r="B193" s="201"/>
      <c r="C193" s="202"/>
      <c r="D193" s="203"/>
    </row>
    <row r="194" spans="1:4" ht="15.75">
      <c r="A194" s="199"/>
      <c r="B194" s="201"/>
      <c r="C194" s="201"/>
      <c r="D194" s="201"/>
    </row>
    <row r="195" spans="1:4" ht="15.75">
      <c r="A195" s="446"/>
      <c r="B195" s="195"/>
      <c r="C195" s="196"/>
      <c r="D195" s="197"/>
    </row>
    <row r="196" spans="1:4" ht="15.75">
      <c r="A196" s="199"/>
      <c r="B196" s="201"/>
      <c r="C196" s="202"/>
      <c r="D196" s="203"/>
    </row>
    <row r="197" spans="1:4" ht="15.75">
      <c r="A197" s="199"/>
      <c r="B197" s="210"/>
      <c r="C197" s="211"/>
      <c r="D197" s="212"/>
    </row>
    <row r="198" spans="1:4" ht="15.75">
      <c r="A198" s="199"/>
      <c r="B198" s="210"/>
      <c r="C198" s="211"/>
      <c r="D198" s="203"/>
    </row>
    <row r="199" spans="1:4" ht="15.75">
      <c r="A199" s="216"/>
      <c r="B199" s="210"/>
      <c r="C199" s="211"/>
      <c r="D199" s="212"/>
    </row>
    <row r="200" spans="1:4" ht="15.75">
      <c r="A200" s="207"/>
      <c r="B200" s="210"/>
      <c r="C200" s="211"/>
      <c r="D200" s="203"/>
    </row>
    <row r="201" spans="1:4" ht="15.75">
      <c r="A201" s="207"/>
      <c r="B201" s="201"/>
      <c r="C201" s="202"/>
      <c r="D201" s="212"/>
    </row>
    <row r="202" spans="1:4" ht="15.75">
      <c r="A202" s="217"/>
      <c r="B202" s="200"/>
      <c r="C202" s="219"/>
      <c r="D202" s="218"/>
    </row>
    <row r="203" spans="1:4" ht="15.75">
      <c r="A203" s="207"/>
      <c r="B203" s="201"/>
      <c r="C203" s="202"/>
      <c r="D203" s="203"/>
    </row>
    <row r="204" spans="1:4" ht="15.75">
      <c r="A204" s="199"/>
      <c r="B204" s="201"/>
      <c r="C204" s="202"/>
      <c r="D204" s="203"/>
    </row>
    <row r="205" spans="1:4" ht="15.75">
      <c r="A205" s="199"/>
      <c r="B205" s="201"/>
      <c r="C205" s="202"/>
      <c r="D205" s="203"/>
    </row>
    <row r="206" spans="1:4" ht="15.75">
      <c r="A206" s="216"/>
      <c r="B206" s="201"/>
      <c r="C206" s="201"/>
      <c r="D206" s="201"/>
    </row>
    <row r="207" spans="1:4" ht="15.75">
      <c r="A207" s="207"/>
      <c r="B207" s="201"/>
      <c r="C207" s="202"/>
      <c r="D207" s="203"/>
    </row>
    <row r="208" spans="1:4" ht="15.75">
      <c r="A208" s="207"/>
      <c r="B208" s="201"/>
      <c r="C208" s="201"/>
      <c r="D208" s="203"/>
    </row>
    <row r="209" spans="1:4" ht="15.75">
      <c r="A209" s="207"/>
      <c r="B209" s="201"/>
      <c r="C209" s="202"/>
      <c r="D209" s="203"/>
    </row>
    <row r="210" spans="1:4" ht="15.75">
      <c r="A210" s="216"/>
      <c r="B210" s="201"/>
      <c r="C210" s="201"/>
      <c r="D210" s="203"/>
    </row>
    <row r="211" spans="1:4" ht="15.75">
      <c r="A211" s="207"/>
      <c r="B211" s="201"/>
      <c r="C211" s="202"/>
      <c r="D211" s="203"/>
    </row>
    <row r="212" spans="1:4" ht="18">
      <c r="A212" s="221"/>
      <c r="B212" s="201"/>
      <c r="C212" s="202"/>
      <c r="D212" s="203"/>
    </row>
    <row r="213" spans="1:4" ht="18">
      <c r="A213" s="221"/>
      <c r="B213" s="201"/>
      <c r="C213" s="202"/>
      <c r="D213" s="203"/>
    </row>
    <row r="214" spans="1:4" ht="18">
      <c r="A214" s="222"/>
      <c r="B214" s="201"/>
      <c r="C214" s="202"/>
      <c r="D214" s="203"/>
    </row>
    <row r="215" spans="1:4" ht="18">
      <c r="A215" s="221"/>
      <c r="B215" s="201"/>
      <c r="C215" s="202"/>
      <c r="D215" s="203"/>
    </row>
    <row r="216" spans="1:4" ht="18">
      <c r="A216" s="221"/>
      <c r="B216" s="201"/>
      <c r="C216" s="202"/>
      <c r="D216" s="203"/>
    </row>
    <row r="217" spans="1:4" ht="18">
      <c r="A217" s="221"/>
      <c r="B217" s="201"/>
      <c r="C217" s="202"/>
      <c r="D217" s="203"/>
    </row>
    <row r="218" spans="1:4" ht="18">
      <c r="A218" s="223"/>
      <c r="B218" s="201"/>
      <c r="C218" s="202"/>
      <c r="D218" s="203"/>
    </row>
    <row r="219" spans="1:4" ht="18">
      <c r="A219" s="223"/>
      <c r="B219" s="201"/>
      <c r="C219" s="202"/>
      <c r="D219" s="203"/>
    </row>
    <row r="220" spans="1:4" ht="18">
      <c r="A220" s="222"/>
      <c r="B220" s="201"/>
      <c r="C220" s="202"/>
      <c r="D220" s="203"/>
    </row>
    <row r="221" spans="1:4" ht="18">
      <c r="A221" s="221"/>
      <c r="B221" s="201"/>
      <c r="C221" s="202"/>
      <c r="D221" s="203"/>
    </row>
    <row r="222" spans="1:4" ht="18">
      <c r="A222" s="221"/>
      <c r="B222" s="201"/>
      <c r="C222" s="202"/>
      <c r="D222" s="203"/>
    </row>
    <row r="223" spans="1:4" ht="18">
      <c r="A223" s="221"/>
      <c r="B223" s="201"/>
      <c r="C223" s="202"/>
      <c r="D223" s="203"/>
    </row>
    <row r="224" spans="1:4" ht="18">
      <c r="A224" s="223"/>
      <c r="B224" s="201"/>
      <c r="C224" s="202"/>
      <c r="D224" s="203"/>
    </row>
    <row r="225" spans="1:4" ht="18">
      <c r="A225" s="223"/>
      <c r="B225" s="201"/>
      <c r="C225" s="202"/>
      <c r="D225" s="203"/>
    </row>
    <row r="226" spans="1:4" ht="18">
      <c r="A226" s="222"/>
      <c r="B226" s="201"/>
      <c r="C226" s="202"/>
      <c r="D226" s="203"/>
    </row>
    <row r="227" spans="1:4" ht="18">
      <c r="A227" s="221"/>
      <c r="B227" s="201"/>
      <c r="C227" s="202"/>
      <c r="D227" s="203"/>
    </row>
    <row r="228" spans="1:4" ht="18">
      <c r="A228" s="221"/>
      <c r="B228" s="201"/>
      <c r="C228" s="202"/>
      <c r="D228" s="203"/>
    </row>
    <row r="229" spans="1:4" ht="18">
      <c r="A229" s="221"/>
      <c r="B229" s="201"/>
      <c r="C229" s="202"/>
      <c r="D229" s="203"/>
    </row>
    <row r="230" spans="1:4" ht="18">
      <c r="A230" s="222"/>
      <c r="B230" s="201"/>
      <c r="C230" s="202"/>
      <c r="D230" s="203"/>
    </row>
    <row r="231" spans="1:4" ht="18">
      <c r="A231" s="221"/>
      <c r="B231" s="201"/>
      <c r="C231" s="202"/>
      <c r="D231" s="203"/>
    </row>
    <row r="232" spans="1:4" ht="18">
      <c r="A232" s="221"/>
      <c r="B232" s="201"/>
      <c r="C232" s="202"/>
      <c r="D232" s="203"/>
    </row>
    <row r="233" spans="1:4" ht="18">
      <c r="A233" s="221"/>
      <c r="B233" s="201"/>
      <c r="C233" s="202"/>
      <c r="D233" s="203"/>
    </row>
    <row r="234" spans="1:4" ht="18">
      <c r="A234" s="222"/>
      <c r="B234" s="201"/>
      <c r="C234" s="202"/>
      <c r="D234" s="203"/>
    </row>
    <row r="235" spans="1:4" ht="18">
      <c r="A235" s="223"/>
      <c r="B235" s="201"/>
      <c r="C235" s="202"/>
      <c r="D235" s="203"/>
    </row>
    <row r="236" spans="1:4" ht="18">
      <c r="A236" s="222"/>
      <c r="B236" s="201"/>
      <c r="C236" s="202"/>
      <c r="D236" s="203"/>
    </row>
    <row r="237" spans="1:4" ht="18">
      <c r="A237" s="221"/>
      <c r="B237" s="201"/>
      <c r="C237" s="202"/>
      <c r="D237" s="203"/>
    </row>
    <row r="238" spans="1:4" ht="18">
      <c r="A238" s="221"/>
      <c r="B238" s="201"/>
      <c r="C238" s="202"/>
      <c r="D238" s="203"/>
    </row>
    <row r="239" spans="1:4" ht="18">
      <c r="A239" s="221"/>
      <c r="B239" s="201"/>
      <c r="C239" s="202"/>
      <c r="D239" s="203"/>
    </row>
    <row r="240" spans="1:4" ht="18">
      <c r="A240" s="223"/>
      <c r="B240" s="201"/>
      <c r="C240" s="202"/>
      <c r="D240" s="203"/>
    </row>
    <row r="241" spans="1:4" ht="18">
      <c r="A241" s="223"/>
      <c r="B241" s="201"/>
      <c r="C241" s="202"/>
      <c r="D241" s="203"/>
    </row>
    <row r="242" spans="1:4" ht="18">
      <c r="A242" s="222"/>
      <c r="B242" s="201"/>
      <c r="C242" s="202"/>
      <c r="D242" s="203"/>
    </row>
    <row r="243" spans="1:4" ht="18">
      <c r="A243" s="221"/>
      <c r="B243" s="201"/>
      <c r="C243" s="202"/>
      <c r="D243" s="203"/>
    </row>
    <row r="244" spans="1:4" ht="18">
      <c r="A244" s="221"/>
      <c r="B244" s="201"/>
      <c r="C244" s="202"/>
      <c r="D244" s="203"/>
    </row>
    <row r="245" spans="1:4" ht="18">
      <c r="A245" s="221"/>
      <c r="B245" s="201"/>
      <c r="C245" s="202"/>
      <c r="D245" s="203"/>
    </row>
    <row r="246" spans="1:4" ht="18">
      <c r="A246" s="223"/>
      <c r="B246" s="201"/>
      <c r="C246" s="202"/>
      <c r="D246" s="203"/>
    </row>
    <row r="247" spans="1:4" ht="18">
      <c r="A247" s="223"/>
      <c r="B247" s="201"/>
      <c r="C247" s="202"/>
      <c r="D247" s="203"/>
    </row>
    <row r="248" spans="1:4" ht="18">
      <c r="A248" s="222"/>
      <c r="B248" s="201"/>
      <c r="C248" s="202"/>
      <c r="D248" s="203"/>
    </row>
    <row r="249" spans="1:4" ht="18">
      <c r="A249" s="221"/>
      <c r="B249" s="201"/>
      <c r="C249" s="202"/>
      <c r="D249" s="203"/>
    </row>
    <row r="250" spans="1:4" ht="18">
      <c r="A250" s="221"/>
      <c r="B250" s="201"/>
      <c r="C250" s="202"/>
      <c r="D250" s="203"/>
    </row>
    <row r="251" spans="1:4" ht="18">
      <c r="A251" s="221"/>
      <c r="B251" s="201"/>
      <c r="C251" s="202"/>
      <c r="D251" s="203"/>
    </row>
    <row r="252" spans="1:4" ht="18">
      <c r="A252" s="223"/>
      <c r="B252" s="201"/>
      <c r="C252" s="202"/>
      <c r="D252" s="203"/>
    </row>
    <row r="253" spans="1:4" ht="18">
      <c r="A253" s="223"/>
      <c r="B253" s="201"/>
      <c r="C253" s="202"/>
      <c r="D253" s="203"/>
    </row>
    <row r="254" spans="1:4" ht="18">
      <c r="A254" s="222"/>
      <c r="B254" s="253"/>
      <c r="C254" s="253"/>
      <c r="D254" s="253"/>
    </row>
    <row r="255" spans="1:4" ht="18">
      <c r="A255" s="221"/>
      <c r="B255" s="253"/>
      <c r="C255" s="253"/>
      <c r="D255" s="253"/>
    </row>
    <row r="256" spans="1:4" ht="18">
      <c r="A256" s="221"/>
      <c r="B256" s="253"/>
      <c r="C256" s="253"/>
      <c r="D256" s="253"/>
    </row>
    <row r="257" spans="1:4" ht="18">
      <c r="A257" s="221"/>
      <c r="B257" s="253"/>
      <c r="C257" s="253"/>
      <c r="D257" s="253"/>
    </row>
    <row r="258" spans="1:4" ht="18">
      <c r="A258" s="224"/>
      <c r="B258" s="257">
        <f>B260+B270+B290+B304+B318+B345+B351+B369+B387</f>
        <v>0</v>
      </c>
      <c r="C258" s="257">
        <f>C260+C270+C290+C304+C318+C345+C351+C369+C387</f>
        <v>0</v>
      </c>
      <c r="D258" s="257">
        <f>D260+D270+D290+D304+D318+D345+D352+D369+D387</f>
        <v>0</v>
      </c>
    </row>
    <row r="259" spans="1:4" ht="18">
      <c r="A259" s="221"/>
      <c r="B259" s="253"/>
      <c r="C259" s="253"/>
      <c r="D259" s="253"/>
    </row>
    <row r="260" spans="1:4" ht="18">
      <c r="A260" s="223"/>
      <c r="B260" s="253"/>
      <c r="C260" s="253"/>
      <c r="D260" s="253"/>
    </row>
    <row r="261" spans="1:4" ht="18">
      <c r="A261" s="223"/>
      <c r="B261" s="253"/>
      <c r="C261" s="253"/>
      <c r="D261" s="253"/>
    </row>
    <row r="262" spans="1:4" ht="18">
      <c r="A262" s="221"/>
      <c r="B262" s="253"/>
      <c r="C262" s="253"/>
      <c r="D262" s="253"/>
    </row>
    <row r="263" spans="1:4" ht="18">
      <c r="A263" s="221"/>
      <c r="B263" s="253"/>
      <c r="C263" s="253"/>
      <c r="D263" s="253"/>
    </row>
    <row r="264" spans="1:4" ht="18">
      <c r="A264" s="221"/>
      <c r="B264" s="201"/>
      <c r="C264" s="202"/>
      <c r="D264" s="203"/>
    </row>
    <row r="265" spans="1:4" ht="18">
      <c r="A265" s="221"/>
      <c r="B265" s="201"/>
      <c r="C265" s="202"/>
      <c r="D265" s="203"/>
    </row>
    <row r="266" spans="1:4" ht="18">
      <c r="A266" s="222"/>
      <c r="B266" s="201"/>
      <c r="C266" s="202"/>
      <c r="D266" s="203"/>
    </row>
    <row r="267" spans="1:4" ht="18">
      <c r="A267" s="221"/>
      <c r="B267" s="201"/>
      <c r="C267" s="202"/>
      <c r="D267" s="203"/>
    </row>
    <row r="268" spans="1:4" ht="18">
      <c r="A268" s="221"/>
      <c r="B268" s="201"/>
      <c r="C268" s="202"/>
      <c r="D268" s="203"/>
    </row>
    <row r="269" spans="1:4" ht="18">
      <c r="A269" s="221"/>
      <c r="B269" s="201"/>
      <c r="C269" s="202"/>
      <c r="D269" s="203"/>
    </row>
    <row r="270" spans="1:4" ht="18">
      <c r="A270" s="223"/>
      <c r="B270" s="200"/>
      <c r="C270" s="219"/>
      <c r="D270" s="218"/>
    </row>
    <row r="271" spans="1:4" ht="18">
      <c r="A271" s="223"/>
      <c r="B271" s="201"/>
      <c r="C271" s="202"/>
      <c r="D271" s="203"/>
    </row>
    <row r="272" spans="1:4" ht="18">
      <c r="A272" s="222"/>
      <c r="B272" s="210"/>
      <c r="C272" s="211"/>
      <c r="D272" s="212"/>
    </row>
    <row r="273" spans="1:4" ht="18">
      <c r="A273" s="221"/>
      <c r="B273" s="210"/>
      <c r="C273" s="211"/>
      <c r="D273" s="203"/>
    </row>
    <row r="274" spans="1:4" ht="18">
      <c r="A274" s="221"/>
      <c r="B274" s="210"/>
      <c r="C274" s="211"/>
      <c r="D274" s="203"/>
    </row>
    <row r="275" spans="1:4" ht="18">
      <c r="A275" s="221"/>
      <c r="B275" s="201"/>
      <c r="C275" s="202"/>
      <c r="D275" s="203"/>
    </row>
    <row r="276" spans="1:4" ht="18">
      <c r="A276" s="221"/>
      <c r="B276" s="201"/>
      <c r="C276" s="202"/>
      <c r="D276" s="203"/>
    </row>
    <row r="277" spans="1:4" ht="18">
      <c r="A277" s="221"/>
      <c r="B277" s="201"/>
      <c r="C277" s="202"/>
      <c r="D277" s="203"/>
    </row>
    <row r="278" spans="1:4" ht="18">
      <c r="A278" s="222"/>
      <c r="B278" s="201"/>
      <c r="C278" s="202"/>
      <c r="D278" s="203"/>
    </row>
    <row r="279" spans="1:4" ht="18">
      <c r="A279" s="221"/>
      <c r="B279" s="201"/>
      <c r="C279" s="202"/>
      <c r="D279" s="203"/>
    </row>
    <row r="280" spans="1:4" ht="18">
      <c r="A280" s="221"/>
      <c r="B280" s="201"/>
      <c r="C280" s="202"/>
      <c r="D280" s="203"/>
    </row>
    <row r="281" spans="1:4" ht="18">
      <c r="A281" s="221"/>
      <c r="B281" s="201"/>
      <c r="C281" s="202"/>
      <c r="D281" s="203"/>
    </row>
    <row r="282" spans="1:4" ht="18">
      <c r="A282" s="222"/>
      <c r="B282" s="201"/>
      <c r="C282" s="202"/>
      <c r="D282" s="203"/>
    </row>
    <row r="283" spans="1:4" ht="18">
      <c r="A283" s="221"/>
      <c r="B283" s="201"/>
      <c r="C283" s="202"/>
      <c r="D283" s="203"/>
    </row>
    <row r="284" spans="1:4" ht="18">
      <c r="A284" s="221"/>
      <c r="B284" s="201"/>
      <c r="C284" s="202"/>
      <c r="D284" s="203"/>
    </row>
    <row r="285" spans="1:4" ht="18">
      <c r="A285" s="221"/>
      <c r="B285" s="201"/>
      <c r="C285" s="202"/>
      <c r="D285" s="203"/>
    </row>
    <row r="286" spans="1:4" ht="18">
      <c r="A286" s="222"/>
      <c r="B286" s="201"/>
      <c r="C286" s="202"/>
      <c r="D286" s="203"/>
    </row>
    <row r="287" spans="1:4" ht="18">
      <c r="A287" s="221"/>
      <c r="B287" s="201"/>
      <c r="C287" s="202"/>
      <c r="D287" s="203"/>
    </row>
    <row r="288" spans="1:4" ht="18">
      <c r="A288" s="221"/>
      <c r="B288" s="201"/>
      <c r="C288" s="202"/>
      <c r="D288" s="203"/>
    </row>
    <row r="289" spans="1:4" ht="18">
      <c r="A289" s="221"/>
      <c r="B289" s="201"/>
      <c r="C289" s="202"/>
      <c r="D289" s="203"/>
    </row>
    <row r="290" spans="1:4" ht="18">
      <c r="A290" s="223"/>
      <c r="B290" s="201"/>
      <c r="C290" s="202"/>
      <c r="D290" s="203"/>
    </row>
    <row r="291" spans="1:4" ht="18">
      <c r="A291" s="223"/>
      <c r="B291" s="201"/>
      <c r="C291" s="202"/>
      <c r="D291" s="203"/>
    </row>
    <row r="292" spans="1:4" ht="18">
      <c r="A292" s="222"/>
      <c r="B292" s="201"/>
      <c r="C292" s="202"/>
      <c r="D292" s="203"/>
    </row>
    <row r="293" spans="1:4" ht="18">
      <c r="A293" s="221"/>
      <c r="B293" s="201"/>
      <c r="C293" s="202"/>
      <c r="D293" s="203"/>
    </row>
    <row r="294" spans="1:4" ht="18">
      <c r="A294" s="221"/>
      <c r="B294" s="201"/>
      <c r="C294" s="202"/>
      <c r="D294" s="203"/>
    </row>
    <row r="295" spans="1:4" ht="18">
      <c r="A295" s="221"/>
      <c r="B295" s="201"/>
      <c r="C295" s="202"/>
      <c r="D295" s="203"/>
    </row>
    <row r="296" spans="1:4" ht="18">
      <c r="A296" s="222"/>
      <c r="B296" s="201"/>
      <c r="C296" s="202"/>
      <c r="D296" s="203"/>
    </row>
    <row r="297" spans="1:4" ht="18">
      <c r="A297" s="221"/>
      <c r="B297" s="201"/>
      <c r="C297" s="202"/>
      <c r="D297" s="203"/>
    </row>
    <row r="298" spans="1:4" ht="18">
      <c r="A298" s="221"/>
      <c r="B298" s="201"/>
      <c r="C298" s="202"/>
      <c r="D298" s="203"/>
    </row>
    <row r="299" spans="1:4" ht="18">
      <c r="A299" s="221"/>
      <c r="B299" s="201"/>
      <c r="C299" s="202"/>
      <c r="D299" s="203"/>
    </row>
    <row r="300" spans="1:4" ht="18">
      <c r="A300" s="222"/>
      <c r="B300" s="201"/>
      <c r="C300" s="202"/>
      <c r="D300" s="203"/>
    </row>
    <row r="301" spans="1:4" ht="18">
      <c r="A301" s="221"/>
      <c r="B301" s="201"/>
      <c r="C301" s="202"/>
      <c r="D301" s="203"/>
    </row>
    <row r="302" spans="1:4" ht="18">
      <c r="A302" s="221"/>
      <c r="B302" s="201"/>
      <c r="C302" s="202"/>
      <c r="D302" s="203"/>
    </row>
    <row r="303" spans="1:4" ht="18">
      <c r="A303" s="221"/>
      <c r="B303" s="201"/>
      <c r="C303" s="202"/>
      <c r="D303" s="203"/>
    </row>
    <row r="304" spans="1:4" ht="18">
      <c r="A304" s="223"/>
      <c r="B304" s="201"/>
      <c r="C304" s="202"/>
      <c r="D304" s="203"/>
    </row>
    <row r="305" spans="1:4" ht="18">
      <c r="A305" s="223"/>
      <c r="B305" s="201"/>
      <c r="C305" s="202"/>
      <c r="D305" s="203"/>
    </row>
    <row r="306" spans="1:4" ht="18">
      <c r="A306" s="222"/>
      <c r="B306" s="201"/>
      <c r="C306" s="202"/>
      <c r="D306" s="203"/>
    </row>
    <row r="307" spans="1:4" ht="18">
      <c r="A307" s="221"/>
      <c r="B307" s="201"/>
      <c r="C307" s="202"/>
      <c r="D307" s="203"/>
    </row>
    <row r="308" spans="1:4" ht="18">
      <c r="A308" s="221"/>
      <c r="B308" s="201"/>
      <c r="C308" s="202"/>
      <c r="D308" s="203"/>
    </row>
    <row r="309" spans="1:4" ht="18">
      <c r="A309" s="221"/>
      <c r="B309" s="201"/>
      <c r="C309" s="202"/>
      <c r="D309" s="203"/>
    </row>
    <row r="310" spans="1:4" ht="18">
      <c r="A310" s="222"/>
      <c r="B310" s="201"/>
      <c r="C310" s="202"/>
      <c r="D310" s="203"/>
    </row>
    <row r="311" spans="1:4" ht="18">
      <c r="A311" s="221"/>
      <c r="B311" s="201"/>
      <c r="C311" s="202"/>
      <c r="D311" s="203"/>
    </row>
    <row r="312" spans="1:4" ht="18">
      <c r="A312" s="221"/>
      <c r="B312" s="201"/>
      <c r="C312" s="202"/>
      <c r="D312" s="203"/>
    </row>
    <row r="313" spans="1:4" ht="18">
      <c r="A313" s="221"/>
      <c r="B313" s="201"/>
      <c r="C313" s="202"/>
      <c r="D313" s="203"/>
    </row>
    <row r="314" spans="1:4" ht="18">
      <c r="A314" s="222"/>
      <c r="B314" s="201"/>
      <c r="C314" s="202"/>
      <c r="D314" s="203"/>
    </row>
    <row r="315" spans="1:4" ht="18">
      <c r="A315" s="221"/>
      <c r="B315" s="201"/>
      <c r="C315" s="202"/>
      <c r="D315" s="203"/>
    </row>
    <row r="316" spans="1:4" ht="18">
      <c r="A316" s="221"/>
      <c r="B316" s="201"/>
      <c r="C316" s="202"/>
      <c r="D316" s="203"/>
    </row>
    <row r="317" spans="1:4" ht="18">
      <c r="A317" s="221"/>
      <c r="B317" s="201"/>
      <c r="C317" s="202"/>
      <c r="D317" s="203"/>
    </row>
    <row r="318" spans="1:4" ht="18">
      <c r="A318" s="222"/>
      <c r="B318" s="288">
        <f>B320+B329+B333+B341</f>
        <v>0</v>
      </c>
      <c r="C318" s="292">
        <f>C320</f>
        <v>0</v>
      </c>
      <c r="D318" s="295">
        <f>D320</f>
        <v>0</v>
      </c>
    </row>
    <row r="319" spans="1:4" ht="18">
      <c r="A319" s="223"/>
      <c r="B319" s="288"/>
      <c r="C319" s="292"/>
      <c r="D319" s="295"/>
    </row>
    <row r="320" spans="1:4" ht="18">
      <c r="A320" s="222"/>
      <c r="B320" s="288">
        <f>B322+B323+B324+B325+B326</f>
        <v>0</v>
      </c>
      <c r="C320" s="292">
        <f>C322+C323+C324</f>
        <v>0</v>
      </c>
      <c r="D320" s="297">
        <f>D325+D326</f>
        <v>0</v>
      </c>
    </row>
    <row r="321" spans="1:4" ht="18">
      <c r="A321" s="221"/>
      <c r="B321" s="288"/>
      <c r="C321" s="292"/>
      <c r="D321" s="295"/>
    </row>
    <row r="322" spans="1:4" ht="18">
      <c r="A322" s="221"/>
      <c r="B322" s="288"/>
      <c r="C322" s="292"/>
      <c r="D322" s="295"/>
    </row>
    <row r="323" spans="1:4" ht="18">
      <c r="A323" s="221"/>
      <c r="B323" s="201"/>
      <c r="C323" s="201"/>
      <c r="D323" s="201"/>
    </row>
    <row r="324" spans="1:4" ht="18">
      <c r="A324" s="222"/>
      <c r="B324" s="201"/>
      <c r="C324" s="202"/>
      <c r="D324" s="203"/>
    </row>
    <row r="325" spans="1:4" ht="18">
      <c r="A325" s="221"/>
      <c r="B325" s="201"/>
      <c r="C325" s="201"/>
      <c r="D325" s="201"/>
    </row>
    <row r="326" spans="1:4" ht="18">
      <c r="A326" s="221"/>
      <c r="B326" s="201"/>
      <c r="C326" s="202"/>
      <c r="D326" s="203"/>
    </row>
    <row r="327" spans="1:4" ht="18">
      <c r="A327" s="221"/>
      <c r="B327" s="201"/>
      <c r="C327" s="202"/>
      <c r="D327" s="203"/>
    </row>
    <row r="328" spans="1:4" ht="18">
      <c r="A328" s="222"/>
      <c r="B328" s="201"/>
      <c r="C328" s="202"/>
      <c r="D328" s="203"/>
    </row>
    <row r="329" spans="1:4" ht="18">
      <c r="A329" s="221"/>
      <c r="B329" s="201"/>
      <c r="C329" s="201"/>
      <c r="D329" s="201"/>
    </row>
    <row r="330" spans="1:4" ht="18">
      <c r="A330" s="225"/>
      <c r="B330" s="195"/>
      <c r="C330" s="196"/>
      <c r="D330" s="197"/>
    </row>
    <row r="331" spans="1:4" ht="18">
      <c r="A331" s="221"/>
      <c r="B331" s="201"/>
      <c r="C331" s="201"/>
      <c r="D331" s="201"/>
    </row>
    <row r="332" spans="1:4" ht="18">
      <c r="A332" s="222"/>
      <c r="B332" s="201"/>
      <c r="C332" s="202"/>
      <c r="D332" s="203"/>
    </row>
    <row r="333" spans="1:4" ht="18">
      <c r="A333" s="221"/>
      <c r="B333" s="201"/>
      <c r="C333" s="202"/>
      <c r="D333" s="203"/>
    </row>
    <row r="334" spans="1:4" ht="18">
      <c r="A334" s="450"/>
      <c r="B334" s="201"/>
      <c r="C334" s="202"/>
      <c r="D334" s="203"/>
    </row>
    <row r="335" spans="1:4" ht="18">
      <c r="A335" s="221"/>
      <c r="B335" s="201"/>
      <c r="C335" s="202"/>
      <c r="D335" s="203"/>
    </row>
    <row r="336" spans="1:4" ht="18">
      <c r="A336" s="222"/>
      <c r="B336" s="201"/>
      <c r="C336" s="202"/>
      <c r="D336" s="203"/>
    </row>
    <row r="337" spans="1:4" ht="18">
      <c r="A337" s="221"/>
      <c r="B337" s="201"/>
      <c r="C337" s="202"/>
      <c r="D337" s="203"/>
    </row>
    <row r="338" spans="1:4" ht="18">
      <c r="A338" s="221"/>
      <c r="B338" s="201"/>
      <c r="C338" s="202"/>
      <c r="D338" s="203"/>
    </row>
    <row r="339" spans="1:4" ht="18">
      <c r="A339" s="221"/>
      <c r="B339" s="201"/>
      <c r="C339" s="202"/>
      <c r="D339" s="203"/>
    </row>
    <row r="340" spans="1:4" ht="18">
      <c r="A340" s="223"/>
      <c r="B340" s="201"/>
      <c r="C340" s="202"/>
      <c r="D340" s="203"/>
    </row>
    <row r="341" spans="1:4" ht="18">
      <c r="A341" s="223"/>
      <c r="B341" s="201"/>
      <c r="C341" s="202"/>
      <c r="D341" s="203"/>
    </row>
    <row r="342" spans="1:4" ht="18">
      <c r="A342" s="222"/>
      <c r="B342" s="201"/>
      <c r="C342" s="202"/>
      <c r="D342" s="203"/>
    </row>
    <row r="343" spans="1:4" ht="18">
      <c r="A343" s="221"/>
      <c r="B343" s="201"/>
      <c r="C343" s="202"/>
      <c r="D343" s="203"/>
    </row>
    <row r="344" spans="1:4" ht="18">
      <c r="A344" s="221"/>
      <c r="B344" s="201"/>
      <c r="C344" s="202"/>
      <c r="D344" s="203"/>
    </row>
    <row r="345" spans="1:4" ht="18">
      <c r="A345" s="221"/>
      <c r="B345" s="201"/>
      <c r="C345" s="202"/>
      <c r="D345" s="203"/>
    </row>
    <row r="346" spans="1:4" ht="18">
      <c r="A346" s="222"/>
      <c r="B346" s="201"/>
      <c r="C346" s="202"/>
      <c r="D346" s="203"/>
    </row>
    <row r="347" spans="1:4" ht="18">
      <c r="A347" s="223"/>
      <c r="B347" s="201"/>
      <c r="C347" s="202"/>
      <c r="D347" s="203"/>
    </row>
    <row r="348" spans="1:4" ht="18">
      <c r="A348" s="222"/>
      <c r="B348" s="201"/>
      <c r="C348" s="202"/>
      <c r="D348" s="203"/>
    </row>
    <row r="349" spans="1:4" ht="18">
      <c r="A349" s="221"/>
      <c r="B349" s="201"/>
      <c r="C349" s="202"/>
      <c r="D349" s="203"/>
    </row>
    <row r="350" spans="1:4" ht="18">
      <c r="A350" s="221"/>
      <c r="B350" s="201"/>
      <c r="C350" s="202"/>
      <c r="D350" s="203"/>
    </row>
    <row r="351" spans="1:4" ht="18">
      <c r="A351" s="221"/>
      <c r="B351" s="201"/>
      <c r="C351" s="202"/>
      <c r="D351" s="203"/>
    </row>
    <row r="352" spans="1:4" ht="18">
      <c r="A352" s="226"/>
      <c r="B352" s="201"/>
      <c r="C352" s="202"/>
      <c r="D352" s="203"/>
    </row>
    <row r="353" spans="1:4" ht="18">
      <c r="A353" s="221"/>
      <c r="B353" s="201"/>
      <c r="C353" s="202"/>
      <c r="D353" s="203"/>
    </row>
    <row r="354" spans="1:4" ht="18">
      <c r="A354" s="221"/>
      <c r="B354" s="201"/>
      <c r="C354" s="202"/>
      <c r="D354" s="203"/>
    </row>
    <row r="355" spans="1:4" ht="18">
      <c r="A355" s="221"/>
      <c r="B355" s="201"/>
      <c r="C355" s="202"/>
      <c r="D355" s="203"/>
    </row>
    <row r="356" spans="1:4" ht="18">
      <c r="A356" s="222"/>
      <c r="B356" s="201"/>
      <c r="C356" s="202"/>
      <c r="D356" s="203"/>
    </row>
    <row r="357" spans="1:4" ht="18">
      <c r="A357" s="221"/>
      <c r="B357" s="201"/>
      <c r="C357" s="202"/>
      <c r="D357" s="203"/>
    </row>
    <row r="358" spans="1:4" ht="18">
      <c r="A358" s="221"/>
      <c r="B358" s="201"/>
      <c r="C358" s="202"/>
      <c r="D358" s="203"/>
    </row>
    <row r="359" spans="1:4" ht="18">
      <c r="A359" s="221"/>
      <c r="B359" s="201"/>
      <c r="C359" s="202"/>
      <c r="D359" s="203"/>
    </row>
    <row r="360" spans="1:4" ht="18">
      <c r="A360" s="221"/>
      <c r="B360" s="201"/>
      <c r="C360" s="202"/>
      <c r="D360" s="203"/>
    </row>
    <row r="361" spans="1:4" ht="18">
      <c r="A361" s="221"/>
      <c r="B361" s="201"/>
      <c r="C361" s="202"/>
      <c r="D361" s="203"/>
    </row>
    <row r="362" spans="1:4" ht="18">
      <c r="A362" s="221"/>
      <c r="B362" s="201"/>
      <c r="C362" s="202"/>
      <c r="D362" s="203"/>
    </row>
    <row r="363" spans="1:4" ht="18">
      <c r="A363" s="221"/>
      <c r="B363" s="201"/>
      <c r="C363" s="202"/>
      <c r="D363" s="203"/>
    </row>
    <row r="364" spans="1:4" ht="18">
      <c r="A364" s="223"/>
      <c r="B364" s="253"/>
      <c r="C364" s="253"/>
      <c r="D364" s="253"/>
    </row>
    <row r="365" spans="1:4" ht="18">
      <c r="A365" s="223"/>
      <c r="B365" s="201"/>
      <c r="C365" s="202"/>
      <c r="D365" s="203"/>
    </row>
    <row r="366" spans="1:4" ht="18">
      <c r="A366" s="222"/>
      <c r="B366" s="253"/>
      <c r="C366" s="253"/>
      <c r="D366" s="253"/>
    </row>
    <row r="367" spans="1:4" ht="18">
      <c r="A367" s="221"/>
      <c r="B367" s="253"/>
      <c r="C367" s="253"/>
      <c r="D367" s="253"/>
    </row>
    <row r="368" spans="1:4" ht="18">
      <c r="A368" s="221"/>
      <c r="B368" s="253"/>
      <c r="C368" s="253"/>
      <c r="D368" s="253"/>
    </row>
    <row r="369" spans="1:4" ht="18">
      <c r="A369" s="221"/>
      <c r="B369" s="253"/>
      <c r="C369" s="253"/>
      <c r="D369" s="253"/>
    </row>
    <row r="370" spans="1:4" ht="18">
      <c r="A370" s="222"/>
      <c r="B370" s="253"/>
      <c r="C370" s="253"/>
      <c r="D370" s="253"/>
    </row>
    <row r="371" spans="1:4" ht="18">
      <c r="A371" s="221"/>
      <c r="B371" s="253"/>
      <c r="C371" s="253"/>
      <c r="D371" s="253"/>
    </row>
    <row r="372" spans="1:4" ht="18">
      <c r="A372" s="221"/>
      <c r="B372" s="253"/>
      <c r="C372" s="253"/>
      <c r="D372" s="253"/>
    </row>
    <row r="373" spans="1:4" ht="18">
      <c r="A373" s="221"/>
      <c r="B373" s="201"/>
      <c r="C373" s="202"/>
      <c r="D373" s="203"/>
    </row>
    <row r="374" spans="1:4" ht="18">
      <c r="A374" s="277"/>
      <c r="B374" s="253"/>
      <c r="C374" s="253"/>
      <c r="D374" s="253"/>
    </row>
    <row r="375" spans="1:4" ht="18">
      <c r="A375" s="225"/>
      <c r="B375" s="195"/>
      <c r="C375" s="196"/>
      <c r="D375" s="197"/>
    </row>
    <row r="376" spans="1:4" ht="18">
      <c r="A376" s="221"/>
      <c r="B376" s="201"/>
      <c r="C376" s="202"/>
      <c r="D376" s="203"/>
    </row>
    <row r="377" spans="1:4" ht="18">
      <c r="A377" s="221"/>
      <c r="B377" s="201"/>
      <c r="C377" s="202"/>
      <c r="D377" s="203"/>
    </row>
    <row r="378" spans="1:4" ht="18">
      <c r="A378" s="222"/>
      <c r="B378" s="201"/>
      <c r="C378" s="202"/>
      <c r="D378" s="203"/>
    </row>
    <row r="379" spans="1:4" ht="18">
      <c r="A379" s="221"/>
      <c r="B379" s="201"/>
      <c r="C379" s="202"/>
      <c r="D379" s="203"/>
    </row>
    <row r="380" spans="1:4" ht="18">
      <c r="A380" s="221"/>
      <c r="B380" s="201"/>
      <c r="C380" s="202"/>
      <c r="D380" s="203"/>
    </row>
    <row r="381" spans="1:4" ht="18">
      <c r="A381" s="221"/>
      <c r="B381" s="201"/>
      <c r="C381" s="202"/>
      <c r="D381" s="203"/>
    </row>
    <row r="382" spans="1:4" ht="18">
      <c r="A382" s="223"/>
      <c r="B382" s="200">
        <v>-100000</v>
      </c>
      <c r="C382" s="219"/>
      <c r="D382" s="218">
        <f>B382</f>
        <v>-100000</v>
      </c>
    </row>
    <row r="383" spans="1:4" ht="18">
      <c r="A383" s="223"/>
      <c r="B383" s="201"/>
      <c r="C383" s="202"/>
      <c r="D383" s="203"/>
    </row>
    <row r="384" spans="1:4" ht="18">
      <c r="A384" s="222"/>
      <c r="B384" s="210">
        <v>-100000</v>
      </c>
      <c r="C384" s="211"/>
      <c r="D384" s="212">
        <f>B384</f>
        <v>-100000</v>
      </c>
    </row>
    <row r="385" spans="1:4" ht="18">
      <c r="A385" s="221"/>
      <c r="B385" s="201"/>
      <c r="C385" s="202"/>
      <c r="D385" s="203"/>
    </row>
    <row r="386" spans="1:4" ht="18">
      <c r="A386" s="221"/>
      <c r="B386" s="201"/>
      <c r="C386" s="202"/>
      <c r="D386" s="203"/>
    </row>
    <row r="387" spans="1:4" ht="18">
      <c r="A387" s="221"/>
      <c r="B387" s="201"/>
      <c r="C387" s="202"/>
      <c r="D387" s="203"/>
    </row>
    <row r="388" spans="1:4" ht="18">
      <c r="A388" s="224"/>
      <c r="B388" s="200">
        <f>B390+B399+B405+B411+B417+B423</f>
        <v>0</v>
      </c>
      <c r="C388" s="219">
        <f>C390+C399+C405+C411+C417+C423</f>
        <v>0</v>
      </c>
      <c r="D388" s="218">
        <f>D390+D399+D405+D411+D417+D423</f>
        <v>0</v>
      </c>
    </row>
    <row r="389" spans="1:4" ht="18">
      <c r="A389" s="221"/>
      <c r="B389" s="201"/>
      <c r="C389" s="202"/>
      <c r="D389" s="203"/>
    </row>
    <row r="390" spans="1:4" ht="18">
      <c r="A390" s="223"/>
      <c r="B390" s="210">
        <f>B392</f>
        <v>0</v>
      </c>
      <c r="C390" s="211">
        <f>C392</f>
        <v>0</v>
      </c>
      <c r="D390" s="212">
        <f>D392</f>
        <v>0</v>
      </c>
    </row>
    <row r="391" spans="1:4" ht="18">
      <c r="A391" s="223"/>
      <c r="B391" s="201"/>
      <c r="C391" s="202"/>
      <c r="D391" s="203"/>
    </row>
    <row r="392" spans="1:4" ht="18">
      <c r="A392" s="222"/>
      <c r="B392" s="210">
        <f>B394+B395+B396+B397+B398</f>
        <v>0</v>
      </c>
      <c r="C392" s="211">
        <f>C394+C395+C396</f>
        <v>0</v>
      </c>
      <c r="D392" s="212">
        <f>D397+D398</f>
        <v>0</v>
      </c>
    </row>
    <row r="393" spans="1:4" ht="14.25">
      <c r="A393" s="451"/>
      <c r="B393" s="210"/>
      <c r="C393" s="211"/>
      <c r="D393" s="203"/>
    </row>
    <row r="394" spans="1:4" ht="18">
      <c r="A394" s="223"/>
      <c r="B394" s="253"/>
      <c r="C394" s="253"/>
      <c r="D394" s="253"/>
    </row>
    <row r="395" spans="1:4" ht="18">
      <c r="A395" s="223"/>
      <c r="B395" s="201"/>
      <c r="C395" s="202"/>
      <c r="D395" s="203"/>
    </row>
    <row r="396" spans="1:4" ht="18">
      <c r="A396" s="222"/>
      <c r="B396" s="253"/>
      <c r="C396" s="253"/>
      <c r="D396" s="253"/>
    </row>
    <row r="397" spans="1:4" ht="18">
      <c r="A397" s="221"/>
      <c r="B397" s="253"/>
      <c r="C397" s="253"/>
      <c r="D397" s="253"/>
    </row>
    <row r="398" spans="1:4" ht="18">
      <c r="A398" s="221"/>
      <c r="B398" s="253"/>
      <c r="C398" s="253"/>
      <c r="D398" s="253"/>
    </row>
    <row r="399" spans="1:4" ht="18">
      <c r="A399" s="221"/>
      <c r="B399" s="253"/>
      <c r="C399" s="253"/>
      <c r="D399" s="253"/>
    </row>
    <row r="400" spans="1:4" ht="18">
      <c r="A400" s="223"/>
      <c r="B400" s="253"/>
      <c r="C400" s="253"/>
      <c r="D400" s="253"/>
    </row>
    <row r="401" spans="1:4" ht="18">
      <c r="A401" s="223"/>
      <c r="B401" s="201"/>
      <c r="C401" s="202"/>
      <c r="D401" s="203"/>
    </row>
    <row r="402" spans="1:4" ht="18">
      <c r="A402" s="222"/>
      <c r="B402" s="201"/>
      <c r="C402" s="202"/>
      <c r="D402" s="203"/>
    </row>
    <row r="403" spans="1:4" ht="18">
      <c r="A403" s="221"/>
      <c r="B403" s="201"/>
      <c r="C403" s="202"/>
      <c r="D403" s="203"/>
    </row>
    <row r="404" spans="1:4" ht="18">
      <c r="A404" s="221"/>
      <c r="B404" s="201"/>
      <c r="C404" s="202"/>
      <c r="D404" s="203"/>
    </row>
    <row r="405" spans="1:4" ht="18">
      <c r="A405" s="221"/>
      <c r="B405" s="201"/>
      <c r="C405" s="202"/>
      <c r="D405" s="203"/>
    </row>
    <row r="406" spans="1:4" ht="18">
      <c r="A406" s="223"/>
      <c r="B406" s="201"/>
      <c r="C406" s="202"/>
      <c r="D406" s="203"/>
    </row>
    <row r="407" spans="1:4" ht="18">
      <c r="A407" s="223"/>
      <c r="B407" s="201"/>
      <c r="C407" s="202"/>
      <c r="D407" s="203"/>
    </row>
    <row r="408" spans="1:4" ht="18">
      <c r="A408" s="222"/>
      <c r="B408" s="253"/>
      <c r="C408" s="253"/>
      <c r="D408" s="253"/>
    </row>
    <row r="409" spans="1:4" ht="18">
      <c r="A409" s="221"/>
      <c r="B409" s="253"/>
      <c r="C409" s="253"/>
      <c r="D409" s="253"/>
    </row>
    <row r="410" spans="1:4" ht="18">
      <c r="A410" s="221"/>
      <c r="B410" s="253"/>
      <c r="C410" s="253"/>
      <c r="D410" s="253"/>
    </row>
    <row r="411" spans="1:4" ht="18">
      <c r="A411" s="221"/>
      <c r="B411" s="201"/>
      <c r="C411" s="202"/>
      <c r="D411" s="203"/>
    </row>
    <row r="412" spans="1:4" ht="18">
      <c r="A412" s="371"/>
      <c r="B412" s="253"/>
      <c r="C412" s="253"/>
      <c r="D412" s="253"/>
    </row>
    <row r="413" spans="1:4" ht="18">
      <c r="A413" s="371"/>
      <c r="B413" s="253"/>
      <c r="C413" s="253"/>
      <c r="D413" s="253"/>
    </row>
    <row r="414" spans="1:4" ht="18">
      <c r="A414" s="277"/>
      <c r="B414" s="253"/>
      <c r="C414" s="253"/>
      <c r="D414" s="253"/>
    </row>
    <row r="415" spans="1:4" ht="18">
      <c r="A415" s="269"/>
      <c r="B415" s="253"/>
      <c r="C415" s="253"/>
      <c r="D415" s="253"/>
    </row>
    <row r="416" spans="1:4" ht="18">
      <c r="A416" s="269"/>
      <c r="B416" s="253"/>
      <c r="C416" s="253"/>
      <c r="D416" s="253"/>
    </row>
    <row r="417" spans="1:4" ht="18">
      <c r="A417" s="269"/>
      <c r="B417" s="253"/>
      <c r="C417" s="253"/>
      <c r="D417" s="253"/>
    </row>
    <row r="418" spans="1:4" ht="18">
      <c r="A418" s="223"/>
      <c r="B418" s="456">
        <f>B420</f>
        <v>0</v>
      </c>
      <c r="C418" s="460">
        <f>C420</f>
        <v>0</v>
      </c>
      <c r="D418" s="462">
        <f>D420</f>
        <v>0</v>
      </c>
    </row>
    <row r="419" spans="1:4" ht="18">
      <c r="A419" s="447"/>
      <c r="B419" s="195"/>
      <c r="C419" s="196"/>
      <c r="D419" s="197"/>
    </row>
    <row r="420" spans="1:4" ht="18">
      <c r="A420" s="222"/>
      <c r="B420" s="288">
        <f>B422+B423+B424+B425+B426</f>
        <v>0</v>
      </c>
      <c r="C420" s="292">
        <f>C422+C424+C425+C426</f>
        <v>0</v>
      </c>
      <c r="D420" s="295">
        <f>D423</f>
        <v>0</v>
      </c>
    </row>
    <row r="421" spans="1:4" ht="18">
      <c r="A421" s="221"/>
      <c r="B421" s="288"/>
      <c r="C421" s="292"/>
      <c r="D421" s="295"/>
    </row>
    <row r="422" spans="1:4" ht="18">
      <c r="A422" s="221"/>
      <c r="B422" s="272"/>
      <c r="C422" s="273"/>
      <c r="D422" s="274"/>
    </row>
    <row r="423" spans="1:4" ht="18">
      <c r="A423" s="224"/>
      <c r="B423" s="288">
        <f>B425+B431+B437+B443+B451+B457</f>
        <v>0</v>
      </c>
      <c r="C423" s="292">
        <f>C425+C431+C437+C443+C451+C457</f>
        <v>0</v>
      </c>
      <c r="D423" s="295">
        <f>D425+D431+D437+D443+D451+D457</f>
        <v>0</v>
      </c>
    </row>
    <row r="424" spans="1:4" ht="18">
      <c r="A424" s="221"/>
      <c r="B424" s="201"/>
      <c r="C424" s="202"/>
      <c r="D424" s="203"/>
    </row>
    <row r="425" spans="1:4" ht="18">
      <c r="A425" s="223"/>
      <c r="B425" s="201"/>
      <c r="C425" s="202"/>
      <c r="D425" s="203"/>
    </row>
    <row r="426" spans="1:4" ht="18">
      <c r="A426" s="223"/>
      <c r="B426" s="201"/>
      <c r="C426" s="202"/>
      <c r="D426" s="203"/>
    </row>
    <row r="427" spans="1:4" ht="18">
      <c r="A427" s="222"/>
      <c r="B427" s="201"/>
      <c r="C427" s="202"/>
      <c r="D427" s="203"/>
    </row>
    <row r="428" spans="1:4" ht="18">
      <c r="A428" s="221"/>
      <c r="B428" s="201"/>
      <c r="C428" s="202"/>
      <c r="D428" s="203"/>
    </row>
    <row r="429" spans="1:4" ht="18">
      <c r="A429" s="221"/>
      <c r="B429" s="201"/>
      <c r="C429" s="202"/>
      <c r="D429" s="203"/>
    </row>
    <row r="430" spans="1:4" ht="18">
      <c r="A430" s="221"/>
      <c r="B430" s="201"/>
      <c r="C430" s="202"/>
      <c r="D430" s="203"/>
    </row>
    <row r="431" spans="1:4" ht="18">
      <c r="A431" s="223"/>
      <c r="B431" s="210"/>
      <c r="C431" s="211"/>
      <c r="D431" s="212"/>
    </row>
    <row r="432" spans="1:4" ht="18">
      <c r="A432" s="223"/>
      <c r="B432" s="201"/>
      <c r="C432" s="202"/>
      <c r="D432" s="203"/>
    </row>
    <row r="433" spans="1:4" ht="18">
      <c r="A433" s="222"/>
      <c r="B433" s="210"/>
      <c r="C433" s="211"/>
      <c r="D433" s="212"/>
    </row>
    <row r="434" spans="1:4" ht="18">
      <c r="A434" s="221"/>
      <c r="B434" s="201"/>
      <c r="C434" s="202"/>
      <c r="D434" s="203"/>
    </row>
    <row r="435" spans="1:4" ht="18">
      <c r="A435" s="221"/>
      <c r="B435" s="201"/>
      <c r="C435" s="202"/>
      <c r="D435" s="203"/>
    </row>
    <row r="436" spans="1:4" ht="18">
      <c r="A436" s="223"/>
      <c r="B436" s="201"/>
      <c r="C436" s="202"/>
      <c r="D436" s="203"/>
    </row>
    <row r="437" spans="1:4" ht="18">
      <c r="A437" s="223"/>
      <c r="B437" s="201"/>
      <c r="C437" s="202"/>
      <c r="D437" s="203"/>
    </row>
    <row r="438" spans="1:4" ht="18">
      <c r="A438" s="223"/>
      <c r="B438" s="201"/>
      <c r="C438" s="202"/>
      <c r="D438" s="203"/>
    </row>
    <row r="439" spans="1:4" ht="18">
      <c r="A439" s="221"/>
      <c r="B439" s="201"/>
      <c r="C439" s="202"/>
      <c r="D439" s="203"/>
    </row>
    <row r="440" spans="1:4" ht="18">
      <c r="A440" s="221"/>
      <c r="B440" s="201"/>
      <c r="C440" s="202"/>
      <c r="D440" s="203"/>
    </row>
    <row r="441" spans="1:4" ht="18">
      <c r="A441" s="221"/>
      <c r="B441" s="201"/>
      <c r="C441" s="202"/>
      <c r="D441" s="203"/>
    </row>
    <row r="442" spans="1:4" ht="18">
      <c r="A442" s="223"/>
      <c r="B442" s="287">
        <f>B444</f>
        <v>0</v>
      </c>
      <c r="C442" s="291">
        <f>C444</f>
        <v>0</v>
      </c>
      <c r="D442" s="296">
        <f>D444</f>
        <v>0</v>
      </c>
    </row>
    <row r="443" spans="1:4" ht="18">
      <c r="A443" s="223"/>
      <c r="B443" s="272"/>
      <c r="C443" s="273"/>
      <c r="D443" s="274"/>
    </row>
    <row r="444" spans="1:4" ht="18">
      <c r="A444" s="222"/>
      <c r="B444" s="287">
        <f>B446+B447+B448</f>
        <v>0</v>
      </c>
      <c r="C444" s="291">
        <f>C446</f>
        <v>0</v>
      </c>
      <c r="D444" s="296">
        <f>D447+D448</f>
        <v>0</v>
      </c>
    </row>
    <row r="445" spans="1:4" ht="18">
      <c r="A445" s="221"/>
      <c r="B445" s="288"/>
      <c r="C445" s="292"/>
      <c r="D445" s="295"/>
    </row>
    <row r="446" spans="1:4" ht="18">
      <c r="A446" s="221"/>
      <c r="B446" s="272"/>
      <c r="C446" s="273"/>
      <c r="D446" s="274"/>
    </row>
    <row r="447" spans="1:4" ht="18">
      <c r="A447" s="223"/>
      <c r="B447" s="201"/>
      <c r="C447" s="202"/>
      <c r="D447" s="203"/>
    </row>
    <row r="448" spans="1:4" ht="18">
      <c r="A448" s="223"/>
      <c r="B448" s="201"/>
      <c r="C448" s="202"/>
      <c r="D448" s="203"/>
    </row>
    <row r="449" spans="1:4" ht="18">
      <c r="A449" s="222"/>
      <c r="B449" s="201"/>
      <c r="C449" s="202"/>
      <c r="D449" s="203"/>
    </row>
    <row r="450" spans="1:4" ht="18">
      <c r="A450" s="221"/>
      <c r="B450" s="201"/>
      <c r="C450" s="202"/>
      <c r="D450" s="203"/>
    </row>
    <row r="451" spans="1:4" ht="18">
      <c r="A451" s="221"/>
      <c r="B451" s="201"/>
      <c r="C451" s="202"/>
      <c r="D451" s="203"/>
    </row>
    <row r="452" spans="1:4" ht="18">
      <c r="A452" s="221"/>
      <c r="B452" s="201"/>
      <c r="C452" s="202"/>
      <c r="D452" s="203"/>
    </row>
    <row r="453" spans="1:4" ht="18">
      <c r="A453" s="222"/>
      <c r="B453" s="287">
        <f>B455</f>
        <v>0</v>
      </c>
      <c r="C453" s="291">
        <f>C455</f>
        <v>0</v>
      </c>
      <c r="D453" s="296">
        <f>D455</f>
        <v>0</v>
      </c>
    </row>
    <row r="454" spans="1:4" ht="18">
      <c r="A454" s="223"/>
      <c r="B454" s="287"/>
      <c r="C454" s="291"/>
      <c r="D454" s="296"/>
    </row>
    <row r="455" spans="1:4" ht="18">
      <c r="A455" s="222"/>
      <c r="B455" s="287">
        <f>B457+B458+B459+B461+B462+B460</f>
        <v>0</v>
      </c>
      <c r="C455" s="291">
        <f>C457+C458+C459+C460</f>
        <v>0</v>
      </c>
      <c r="D455" s="296">
        <f>D461+D462</f>
        <v>0</v>
      </c>
    </row>
    <row r="456" spans="1:4" ht="18">
      <c r="A456" s="221"/>
      <c r="B456" s="201"/>
      <c r="C456" s="202"/>
      <c r="D456" s="203"/>
    </row>
    <row r="457" spans="1:4" ht="18">
      <c r="A457" s="224"/>
      <c r="B457" s="200"/>
      <c r="C457" s="219"/>
      <c r="D457" s="218"/>
    </row>
    <row r="458" spans="1:4" ht="18">
      <c r="A458" s="221"/>
      <c r="B458" s="201"/>
      <c r="C458" s="202"/>
      <c r="D458" s="203"/>
    </row>
    <row r="459" spans="1:4" ht="18">
      <c r="A459" s="223"/>
      <c r="B459" s="201"/>
      <c r="C459" s="202"/>
      <c r="D459" s="203"/>
    </row>
    <row r="460" spans="1:4" ht="18">
      <c r="A460" s="223"/>
      <c r="B460" s="201"/>
      <c r="C460" s="202"/>
      <c r="D460" s="203"/>
    </row>
    <row r="461" spans="1:4" ht="18">
      <c r="A461" s="222"/>
      <c r="B461" s="201"/>
      <c r="C461" s="202"/>
      <c r="D461" s="203"/>
    </row>
    <row r="462" spans="1:4" ht="18">
      <c r="A462" s="221"/>
      <c r="B462" s="201"/>
      <c r="C462" s="202"/>
      <c r="D462" s="203"/>
    </row>
    <row r="463" spans="1:4" ht="18">
      <c r="A463" s="221"/>
      <c r="B463" s="201"/>
      <c r="C463" s="202"/>
      <c r="D463" s="203"/>
    </row>
    <row r="464" spans="1:4" ht="18">
      <c r="A464" s="221"/>
      <c r="B464" s="201"/>
      <c r="C464" s="202"/>
      <c r="D464" s="203"/>
    </row>
    <row r="465" spans="1:4" ht="18">
      <c r="A465" s="222"/>
      <c r="B465" s="201"/>
      <c r="C465" s="202"/>
      <c r="D465" s="203"/>
    </row>
    <row r="466" spans="1:4" ht="18">
      <c r="A466" s="221"/>
      <c r="B466" s="201"/>
      <c r="C466" s="202"/>
      <c r="D466" s="203"/>
    </row>
    <row r="467" spans="1:4" ht="18">
      <c r="A467" s="221"/>
      <c r="B467" s="201"/>
      <c r="C467" s="202"/>
      <c r="D467" s="203"/>
    </row>
    <row r="468" spans="1:4" ht="18">
      <c r="A468" s="221"/>
      <c r="B468" s="201"/>
      <c r="C468" s="202"/>
      <c r="D468" s="203"/>
    </row>
    <row r="469" spans="1:4" ht="18">
      <c r="A469" s="222"/>
      <c r="B469" s="201"/>
      <c r="C469" s="202"/>
      <c r="D469" s="203"/>
    </row>
    <row r="470" spans="1:4" ht="18">
      <c r="A470" s="221"/>
      <c r="B470" s="201"/>
      <c r="C470" s="202"/>
      <c r="D470" s="203"/>
    </row>
    <row r="471" spans="1:4" ht="18">
      <c r="A471" s="221"/>
      <c r="B471" s="201"/>
      <c r="C471" s="202"/>
      <c r="D471" s="203"/>
    </row>
    <row r="472" spans="1:4" ht="18">
      <c r="A472" s="221"/>
      <c r="B472" s="201"/>
      <c r="C472" s="202"/>
      <c r="D472" s="203"/>
    </row>
    <row r="473" spans="1:4" ht="18">
      <c r="A473" s="223"/>
      <c r="B473" s="201"/>
      <c r="C473" s="202"/>
      <c r="D473" s="203"/>
    </row>
    <row r="474" spans="1:4" ht="18">
      <c r="A474" s="223"/>
      <c r="B474" s="201"/>
      <c r="C474" s="202"/>
      <c r="D474" s="203"/>
    </row>
    <row r="475" spans="1:4" ht="18">
      <c r="A475" s="222"/>
      <c r="B475" s="201"/>
      <c r="C475" s="202"/>
      <c r="D475" s="203"/>
    </row>
    <row r="476" spans="1:4" ht="18">
      <c r="A476" s="221"/>
      <c r="B476" s="201"/>
      <c r="C476" s="202"/>
      <c r="D476" s="203"/>
    </row>
    <row r="477" spans="1:4" ht="18">
      <c r="A477" s="221"/>
      <c r="B477" s="201"/>
      <c r="C477" s="202"/>
      <c r="D477" s="203"/>
    </row>
    <row r="478" spans="1:4" ht="18">
      <c r="A478" s="221"/>
      <c r="B478" s="201"/>
      <c r="C478" s="202"/>
      <c r="D478" s="203"/>
    </row>
    <row r="479" spans="1:4" ht="18">
      <c r="A479" s="222"/>
      <c r="B479" s="201"/>
      <c r="C479" s="202"/>
      <c r="D479" s="203"/>
    </row>
    <row r="480" spans="1:4" ht="18">
      <c r="A480" s="221"/>
      <c r="B480" s="201"/>
      <c r="C480" s="202"/>
      <c r="D480" s="203"/>
    </row>
    <row r="481" spans="1:4" ht="18">
      <c r="A481" s="221"/>
      <c r="B481" s="201"/>
      <c r="C481" s="202"/>
      <c r="D481" s="203"/>
    </row>
    <row r="482" spans="1:4" ht="18">
      <c r="A482" s="221"/>
      <c r="B482" s="201"/>
      <c r="C482" s="202"/>
      <c r="D482" s="203"/>
    </row>
    <row r="483" spans="1:4" ht="18">
      <c r="A483" s="222"/>
      <c r="B483" s="201"/>
      <c r="C483" s="202"/>
      <c r="D483" s="203"/>
    </row>
    <row r="484" spans="1:4" ht="18">
      <c r="A484" s="221"/>
      <c r="B484" s="201"/>
      <c r="C484" s="202"/>
      <c r="D484" s="203"/>
    </row>
    <row r="485" spans="1:4" ht="18">
      <c r="A485" s="221"/>
      <c r="B485" s="201"/>
      <c r="C485" s="202"/>
      <c r="D485" s="203"/>
    </row>
    <row r="486" spans="1:4" ht="18">
      <c r="A486" s="221"/>
      <c r="B486" s="201"/>
      <c r="C486" s="202"/>
      <c r="D486" s="203"/>
    </row>
    <row r="487" spans="1:4" ht="18">
      <c r="A487" s="222"/>
      <c r="B487" s="201"/>
      <c r="C487" s="202"/>
      <c r="D487" s="203"/>
    </row>
    <row r="488" spans="1:4" ht="18">
      <c r="A488" s="221"/>
      <c r="B488" s="201"/>
      <c r="C488" s="202"/>
      <c r="D488" s="203"/>
    </row>
    <row r="489" spans="1:4" ht="18">
      <c r="A489" s="221"/>
      <c r="B489" s="201"/>
      <c r="C489" s="202"/>
      <c r="D489" s="203"/>
    </row>
    <row r="490" spans="1:4" ht="18">
      <c r="A490" s="221"/>
      <c r="B490" s="201"/>
      <c r="C490" s="202"/>
      <c r="D490" s="203"/>
    </row>
    <row r="491" spans="1:4" ht="18">
      <c r="A491" s="223"/>
      <c r="B491" s="201"/>
      <c r="C491" s="202"/>
      <c r="D491" s="203"/>
    </row>
    <row r="492" spans="1:4" ht="18">
      <c r="A492" s="223"/>
      <c r="B492" s="253"/>
      <c r="C492" s="253"/>
      <c r="D492" s="253"/>
    </row>
    <row r="493" spans="1:4" ht="18">
      <c r="A493" s="225"/>
      <c r="B493" s="195"/>
      <c r="C493" s="196"/>
      <c r="D493" s="197"/>
    </row>
    <row r="494" spans="1:4" ht="18">
      <c r="A494" s="221"/>
      <c r="B494" s="253"/>
      <c r="C494" s="253"/>
      <c r="D494" s="201"/>
    </row>
    <row r="495" spans="1:4" ht="18">
      <c r="A495" s="221"/>
      <c r="B495" s="201"/>
      <c r="C495" s="202"/>
      <c r="D495" s="203"/>
    </row>
    <row r="496" spans="1:4" ht="18">
      <c r="A496" s="221"/>
      <c r="B496" s="253"/>
      <c r="C496" s="253"/>
      <c r="D496" s="203"/>
    </row>
    <row r="497" spans="1:4" ht="18">
      <c r="A497" s="221"/>
      <c r="B497" s="201"/>
      <c r="C497" s="202"/>
      <c r="D497" s="203"/>
    </row>
    <row r="498" spans="1:4" ht="18">
      <c r="A498" s="221"/>
      <c r="B498" s="253"/>
      <c r="C498" s="459"/>
      <c r="D498" s="203"/>
    </row>
    <row r="499" spans="1:4" ht="18">
      <c r="A499" s="221"/>
      <c r="B499" s="253"/>
      <c r="C499" s="459"/>
      <c r="D499" s="203"/>
    </row>
    <row r="500" spans="1:4" ht="18">
      <c r="A500" s="221"/>
      <c r="B500" s="253"/>
      <c r="C500" s="459"/>
      <c r="D500" s="203"/>
    </row>
    <row r="501" spans="1:4" ht="18">
      <c r="A501" s="221"/>
      <c r="B501" s="253"/>
      <c r="C501" s="459"/>
      <c r="D501" s="203"/>
    </row>
    <row r="502" spans="1:4" ht="18">
      <c r="A502" s="221"/>
      <c r="B502" s="253"/>
      <c r="C502" s="459"/>
      <c r="D502" s="203"/>
    </row>
    <row r="503" spans="1:4" ht="18">
      <c r="A503" s="221"/>
      <c r="B503" s="253"/>
      <c r="C503" s="459"/>
      <c r="D503" s="203"/>
    </row>
    <row r="504" spans="1:4" ht="18">
      <c r="A504" s="221"/>
      <c r="B504" s="201"/>
      <c r="C504" s="202"/>
      <c r="D504" s="203"/>
    </row>
    <row r="505" spans="1:4" ht="18">
      <c r="A505" s="221"/>
      <c r="B505" s="201"/>
      <c r="C505" s="202"/>
      <c r="D505" s="203"/>
    </row>
    <row r="506" spans="1:4" ht="18">
      <c r="A506" s="221"/>
      <c r="B506" s="253"/>
      <c r="C506" s="253"/>
      <c r="D506" s="253"/>
    </row>
    <row r="507" spans="1:4" ht="18">
      <c r="A507" s="221"/>
      <c r="B507" s="201"/>
      <c r="C507" s="202"/>
      <c r="D507" s="203"/>
    </row>
    <row r="508" spans="1:4" ht="18">
      <c r="A508" s="221"/>
      <c r="B508" s="253"/>
      <c r="C508" s="253"/>
      <c r="D508" s="201"/>
    </row>
    <row r="509" spans="1:4" ht="18">
      <c r="A509" s="223"/>
      <c r="B509" s="201"/>
      <c r="C509" s="202"/>
      <c r="D509" s="203"/>
    </row>
    <row r="510" spans="1:4" ht="18">
      <c r="A510" s="223"/>
      <c r="B510" s="253"/>
      <c r="C510" s="253"/>
      <c r="D510" s="203"/>
    </row>
    <row r="511" spans="1:4" ht="18">
      <c r="A511" s="222"/>
      <c r="B511" s="201"/>
      <c r="C511" s="202"/>
      <c r="D511" s="203"/>
    </row>
    <row r="512" spans="1:4" ht="18">
      <c r="A512" s="221"/>
      <c r="B512" s="201"/>
      <c r="C512" s="202"/>
      <c r="D512" s="203"/>
    </row>
    <row r="513" spans="1:4" ht="18">
      <c r="A513" s="221"/>
      <c r="B513" s="253"/>
      <c r="C513" s="253"/>
      <c r="D513" s="201"/>
    </row>
    <row r="514" spans="1:4" ht="18">
      <c r="A514" s="221"/>
      <c r="B514" s="201"/>
      <c r="C514" s="202"/>
      <c r="D514" s="203"/>
    </row>
    <row r="515" spans="1:4" ht="18">
      <c r="A515" s="223"/>
      <c r="B515" s="253"/>
      <c r="C515" s="253"/>
      <c r="D515" s="203"/>
    </row>
    <row r="516" spans="1:4" ht="18">
      <c r="A516" s="223"/>
      <c r="B516" s="201"/>
      <c r="C516" s="202"/>
      <c r="D516" s="203"/>
    </row>
    <row r="517" spans="1:4" ht="18">
      <c r="A517" s="222"/>
      <c r="B517" s="201"/>
      <c r="C517" s="202"/>
      <c r="D517" s="203"/>
    </row>
    <row r="518" spans="1:4" ht="18">
      <c r="A518" s="221"/>
      <c r="B518" s="253"/>
      <c r="C518" s="253"/>
      <c r="D518" s="201"/>
    </row>
    <row r="519" spans="1:4" ht="18">
      <c r="A519" s="221"/>
      <c r="B519" s="201"/>
      <c r="C519" s="202"/>
      <c r="D519" s="203"/>
    </row>
    <row r="520" spans="1:4" ht="18">
      <c r="A520" s="221"/>
      <c r="B520" s="253"/>
      <c r="C520" s="253"/>
      <c r="D520" s="203"/>
    </row>
    <row r="521" spans="1:4" ht="18">
      <c r="A521" s="223"/>
      <c r="B521" s="201"/>
      <c r="C521" s="202"/>
      <c r="D521" s="203"/>
    </row>
    <row r="522" spans="1:4" ht="18">
      <c r="A522" s="223"/>
      <c r="B522" s="201"/>
      <c r="C522" s="201"/>
      <c r="D522" s="203"/>
    </row>
    <row r="523" spans="1:4" ht="18">
      <c r="A523" s="223"/>
      <c r="B523" s="201"/>
      <c r="C523" s="201"/>
      <c r="D523" s="201"/>
    </row>
    <row r="524" spans="1:4" ht="18">
      <c r="A524" s="221"/>
      <c r="B524" s="201"/>
      <c r="C524" s="202"/>
      <c r="D524" s="203"/>
    </row>
    <row r="525" spans="1:4" ht="18">
      <c r="A525" s="221"/>
      <c r="B525" s="201"/>
      <c r="C525" s="202"/>
      <c r="D525" s="203"/>
    </row>
    <row r="526" spans="1:4" ht="18">
      <c r="A526" s="221"/>
      <c r="B526" s="201"/>
      <c r="C526" s="202"/>
      <c r="D526" s="203"/>
    </row>
    <row r="527" spans="1:4" ht="18">
      <c r="A527" s="222"/>
      <c r="B527" s="201"/>
      <c r="C527" s="202"/>
      <c r="D527" s="203"/>
    </row>
    <row r="528" spans="1:4" ht="18">
      <c r="A528" s="221"/>
      <c r="B528" s="201"/>
      <c r="C528" s="202"/>
      <c r="D528" s="203"/>
    </row>
    <row r="529" spans="1:4" ht="18">
      <c r="A529" s="221"/>
      <c r="B529" s="201"/>
      <c r="C529" s="202"/>
      <c r="D529" s="203"/>
    </row>
    <row r="530" spans="1:4" ht="18">
      <c r="A530" s="221"/>
      <c r="B530" s="201"/>
      <c r="C530" s="202"/>
      <c r="D530" s="203"/>
    </row>
    <row r="531" spans="1:4" ht="18">
      <c r="A531" s="224"/>
      <c r="B531" s="288">
        <f>B533+B545+B583+B597+B614+B618</f>
        <v>0</v>
      </c>
      <c r="C531" s="292">
        <f>C533+C545+C583+C597+C614+C618</f>
        <v>0</v>
      </c>
      <c r="D531" s="295">
        <f>D533+D545+D583+D597+D614+D618</f>
        <v>0</v>
      </c>
    </row>
    <row r="532" spans="1:4" ht="18">
      <c r="A532" s="221"/>
      <c r="B532" s="201"/>
      <c r="C532" s="202"/>
      <c r="D532" s="203"/>
    </row>
    <row r="533" spans="1:4" ht="18">
      <c r="A533" s="223"/>
      <c r="B533" s="288">
        <f>B535</f>
        <v>0</v>
      </c>
      <c r="C533" s="292">
        <f>C535</f>
        <v>0</v>
      </c>
      <c r="D533" s="212"/>
    </row>
    <row r="534" spans="1:4" ht="18">
      <c r="A534" s="223"/>
      <c r="B534" s="201"/>
      <c r="C534" s="202"/>
      <c r="D534" s="203"/>
    </row>
    <row r="535" spans="1:4" ht="18">
      <c r="A535" s="222"/>
      <c r="B535" s="288">
        <f>B537+B538+B539+B540+B541+B542</f>
        <v>0</v>
      </c>
      <c r="C535" s="292">
        <f>C537+C538+C539+C540+C542+C541</f>
        <v>0</v>
      </c>
      <c r="D535" s="212"/>
    </row>
    <row r="536" spans="1:4" ht="18">
      <c r="A536" s="221"/>
      <c r="B536" s="253"/>
      <c r="C536" s="253"/>
      <c r="D536" s="253"/>
    </row>
    <row r="537" spans="1:4" ht="18">
      <c r="A537" s="269"/>
      <c r="B537" s="253"/>
      <c r="C537" s="202"/>
      <c r="D537" s="203"/>
    </row>
    <row r="538" spans="1:4" ht="18">
      <c r="A538" s="269"/>
      <c r="B538" s="253"/>
      <c r="C538" s="253"/>
      <c r="D538" s="253"/>
    </row>
    <row r="539" spans="1:4" ht="18">
      <c r="A539" s="371"/>
      <c r="B539" s="275">
        <f>B541+B546+B551+B556+B561+B565+B569</f>
        <v>0</v>
      </c>
      <c r="C539" s="275">
        <f>C541+C546+C551+C556+C561+C565+C569</f>
        <v>0</v>
      </c>
      <c r="D539" s="275">
        <f>D541+D546+D551+D556+D561+D565+D569</f>
        <v>0</v>
      </c>
    </row>
    <row r="540" spans="1:4" ht="18">
      <c r="A540" s="371"/>
      <c r="B540" s="260"/>
      <c r="C540" s="260"/>
      <c r="D540" s="260"/>
    </row>
    <row r="541" spans="1:4" ht="18">
      <c r="A541" s="371"/>
      <c r="B541" s="275">
        <f>B543</f>
        <v>0</v>
      </c>
      <c r="C541" s="275">
        <f>C543</f>
        <v>0</v>
      </c>
      <c r="D541" s="260"/>
    </row>
    <row r="542" spans="1:4" ht="18">
      <c r="A542" s="269"/>
      <c r="B542" s="253"/>
      <c r="C542" s="253"/>
      <c r="D542" s="253"/>
    </row>
    <row r="543" spans="1:4" ht="18">
      <c r="A543" s="269"/>
      <c r="B543" s="253"/>
      <c r="C543" s="202"/>
      <c r="D543" s="203"/>
    </row>
    <row r="544" spans="1:4" ht="18">
      <c r="A544" s="269"/>
      <c r="B544" s="253"/>
      <c r="C544" s="202"/>
      <c r="D544" s="203"/>
    </row>
    <row r="545" spans="1:4" ht="18">
      <c r="A545" s="223"/>
      <c r="B545" s="288">
        <f>B547</f>
        <v>0</v>
      </c>
      <c r="C545" s="292">
        <f>C547</f>
        <v>0</v>
      </c>
      <c r="D545" s="464"/>
    </row>
    <row r="546" spans="1:4" ht="18">
      <c r="A546" s="221"/>
      <c r="B546" s="201"/>
      <c r="C546" s="202"/>
      <c r="D546" s="203"/>
    </row>
    <row r="547" spans="1:4" ht="18">
      <c r="A547" s="221"/>
      <c r="B547" s="201"/>
      <c r="C547" s="202"/>
      <c r="D547" s="203"/>
    </row>
    <row r="548" spans="1:4" ht="18">
      <c r="A548" s="221"/>
      <c r="B548" s="201"/>
      <c r="C548" s="202"/>
      <c r="D548" s="203"/>
    </row>
    <row r="549" spans="1:4" ht="18">
      <c r="A549" s="222"/>
      <c r="B549" s="288">
        <f>B551</f>
        <v>0</v>
      </c>
      <c r="C549" s="292">
        <f>C551</f>
        <v>0</v>
      </c>
      <c r="D549" s="228"/>
    </row>
    <row r="550" spans="1:4" ht="18">
      <c r="A550" s="221"/>
      <c r="B550" s="201"/>
      <c r="C550" s="202"/>
      <c r="D550" s="203"/>
    </row>
    <row r="551" spans="1:4" ht="18">
      <c r="A551" s="221"/>
      <c r="B551" s="229"/>
      <c r="C551" s="230"/>
      <c r="D551" s="203"/>
    </row>
    <row r="552" spans="1:4" ht="18">
      <c r="A552" s="221"/>
      <c r="B552" s="229"/>
      <c r="C552" s="230"/>
      <c r="D552" s="203"/>
    </row>
    <row r="553" spans="1:4" ht="18">
      <c r="A553" s="222"/>
      <c r="B553" s="210"/>
      <c r="C553" s="211"/>
      <c r="D553" s="212"/>
    </row>
    <row r="554" spans="1:4" ht="18">
      <c r="A554" s="221"/>
      <c r="B554" s="201"/>
      <c r="C554" s="202"/>
      <c r="D554" s="203"/>
    </row>
    <row r="555" spans="1:4" ht="18">
      <c r="A555" s="221"/>
      <c r="B555" s="201"/>
      <c r="C555" s="202"/>
      <c r="D555" s="212"/>
    </row>
    <row r="556" spans="1:4" ht="18">
      <c r="A556" s="221"/>
      <c r="B556" s="201"/>
      <c r="C556" s="202"/>
      <c r="D556" s="203"/>
    </row>
    <row r="557" spans="1:4" ht="18">
      <c r="A557" s="221"/>
      <c r="B557" s="201"/>
      <c r="C557" s="202"/>
      <c r="D557" s="203"/>
    </row>
    <row r="558" spans="1:4" ht="18">
      <c r="A558" s="222"/>
      <c r="B558" s="253"/>
      <c r="C558" s="253"/>
      <c r="D558" s="201"/>
    </row>
    <row r="559" spans="1:4" ht="18">
      <c r="A559" s="221"/>
      <c r="B559" s="253"/>
      <c r="C559" s="253"/>
      <c r="D559" s="203"/>
    </row>
    <row r="560" spans="1:4" ht="18">
      <c r="A560" s="221"/>
      <c r="B560" s="253"/>
      <c r="C560" s="253"/>
      <c r="D560" s="203"/>
    </row>
    <row r="561" spans="1:4" ht="18">
      <c r="A561" s="221"/>
      <c r="B561" s="253"/>
      <c r="C561" s="253"/>
      <c r="D561" s="203"/>
    </row>
    <row r="562" spans="1:4" ht="18">
      <c r="A562" s="222"/>
      <c r="B562" s="253"/>
      <c r="C562" s="253"/>
      <c r="D562" s="203"/>
    </row>
    <row r="563" spans="1:4" ht="18">
      <c r="A563" s="221"/>
      <c r="B563" s="253"/>
      <c r="C563" s="253"/>
      <c r="D563" s="203"/>
    </row>
    <row r="564" spans="1:4" ht="18">
      <c r="A564" s="221"/>
      <c r="B564" s="253"/>
      <c r="C564" s="253"/>
      <c r="D564" s="201"/>
    </row>
    <row r="565" spans="1:4" ht="18">
      <c r="A565" s="221"/>
      <c r="B565" s="253"/>
      <c r="C565" s="253"/>
      <c r="D565" s="203"/>
    </row>
    <row r="566" spans="1:4" ht="18">
      <c r="A566" s="222"/>
      <c r="B566" s="275">
        <f>B568+B570+B571+B572</f>
        <v>0</v>
      </c>
      <c r="C566" s="275">
        <f>C568+C570</f>
        <v>0</v>
      </c>
      <c r="D566" s="295">
        <f>D571+D572</f>
        <v>0</v>
      </c>
    </row>
    <row r="567" spans="1:4" ht="18">
      <c r="A567" s="221"/>
      <c r="B567" s="288"/>
      <c r="C567" s="202"/>
      <c r="D567" s="203"/>
    </row>
    <row r="568" spans="1:4" ht="18">
      <c r="A568" s="221"/>
      <c r="B568" s="288"/>
      <c r="C568" s="292"/>
      <c r="D568" s="295"/>
    </row>
    <row r="569" spans="1:4" ht="18">
      <c r="A569" s="222"/>
      <c r="B569" s="288"/>
      <c r="C569" s="202"/>
      <c r="D569" s="203"/>
    </row>
    <row r="570" spans="1:4" ht="18">
      <c r="A570" s="223"/>
      <c r="B570" s="201"/>
      <c r="C570" s="202"/>
      <c r="D570" s="203"/>
    </row>
    <row r="571" spans="1:4" ht="18">
      <c r="A571" s="222"/>
      <c r="B571" s="201"/>
      <c r="C571" s="202"/>
      <c r="D571" s="203"/>
    </row>
    <row r="572" spans="1:4" ht="18">
      <c r="A572" s="221"/>
      <c r="B572" s="201"/>
      <c r="C572" s="202"/>
      <c r="D572" s="203"/>
    </row>
    <row r="573" spans="1:4" ht="18">
      <c r="A573" s="221"/>
      <c r="B573" s="201"/>
      <c r="C573" s="202"/>
      <c r="D573" s="203"/>
    </row>
    <row r="574" spans="1:4" ht="18">
      <c r="A574" s="221"/>
      <c r="B574" s="201"/>
      <c r="C574" s="202"/>
      <c r="D574" s="203"/>
    </row>
    <row r="575" spans="1:4" ht="18">
      <c r="A575" s="222"/>
      <c r="B575" s="201"/>
      <c r="C575" s="202"/>
      <c r="D575" s="203"/>
    </row>
    <row r="576" spans="1:4" ht="18">
      <c r="A576" s="221"/>
      <c r="B576" s="201"/>
      <c r="C576" s="202"/>
      <c r="D576" s="203"/>
    </row>
    <row r="577" spans="1:4" ht="18">
      <c r="A577" s="221"/>
      <c r="B577" s="201"/>
      <c r="C577" s="202"/>
      <c r="D577" s="203"/>
    </row>
    <row r="578" spans="1:4" ht="18">
      <c r="A578" s="221"/>
      <c r="B578" s="201"/>
      <c r="C578" s="202"/>
      <c r="D578" s="203"/>
    </row>
    <row r="579" spans="1:4" ht="18">
      <c r="A579" s="222"/>
      <c r="B579" s="253"/>
      <c r="C579" s="253"/>
      <c r="D579" s="201"/>
    </row>
    <row r="580" spans="1:4" ht="18">
      <c r="A580" s="221"/>
      <c r="B580" s="201"/>
      <c r="C580" s="202"/>
      <c r="D580" s="203"/>
    </row>
    <row r="581" spans="1:4" ht="18">
      <c r="A581" s="221"/>
      <c r="B581" s="253"/>
      <c r="C581" s="253"/>
      <c r="D581" s="201"/>
    </row>
    <row r="582" spans="1:4" ht="18">
      <c r="A582" s="221"/>
      <c r="B582" s="200"/>
      <c r="C582" s="219"/>
      <c r="D582" s="203"/>
    </row>
    <row r="583" spans="1:4" ht="18">
      <c r="A583" s="222"/>
      <c r="B583" s="271">
        <f>B585+B589</f>
        <v>0</v>
      </c>
      <c r="C583" s="271">
        <f>C589</f>
        <v>0</v>
      </c>
      <c r="D583" s="284"/>
    </row>
    <row r="584" spans="1:4" ht="18">
      <c r="A584" s="223"/>
      <c r="B584" s="271"/>
      <c r="C584" s="271"/>
      <c r="D584" s="210"/>
    </row>
    <row r="585" spans="1:4" ht="18">
      <c r="A585" s="222"/>
      <c r="B585" s="271"/>
      <c r="C585" s="271"/>
      <c r="D585" s="210"/>
    </row>
    <row r="586" spans="1:4" ht="18">
      <c r="A586" s="221"/>
      <c r="B586" s="271"/>
      <c r="C586" s="271"/>
      <c r="D586" s="212"/>
    </row>
    <row r="587" spans="1:4" ht="18">
      <c r="A587" s="221"/>
      <c r="B587" s="271"/>
      <c r="C587" s="271"/>
      <c r="D587" s="212"/>
    </row>
    <row r="588" spans="1:4" ht="18">
      <c r="A588" s="221"/>
      <c r="B588" s="271"/>
      <c r="C588" s="271"/>
      <c r="D588" s="212"/>
    </row>
    <row r="589" spans="1:4" ht="18">
      <c r="A589" s="222"/>
      <c r="B589" s="271">
        <f>B591</f>
        <v>0</v>
      </c>
      <c r="C589" s="271">
        <f>C591</f>
        <v>0</v>
      </c>
      <c r="D589" s="210"/>
    </row>
    <row r="590" spans="1:4" ht="18">
      <c r="A590" s="225"/>
      <c r="B590" s="457"/>
      <c r="C590" s="461"/>
      <c r="D590" s="463"/>
    </row>
    <row r="591" spans="1:4" ht="18">
      <c r="A591" s="221"/>
      <c r="B591" s="201"/>
      <c r="C591" s="201"/>
      <c r="D591" s="201"/>
    </row>
    <row r="592" spans="1:4" ht="18">
      <c r="A592" s="221"/>
      <c r="B592" s="201"/>
      <c r="C592" s="202"/>
      <c r="D592" s="203"/>
    </row>
    <row r="593" spans="1:4" ht="18">
      <c r="A593" s="222"/>
      <c r="B593" s="253"/>
      <c r="C593" s="253"/>
      <c r="D593" s="201"/>
    </row>
    <row r="594" spans="1:4" ht="18">
      <c r="A594" s="221"/>
      <c r="B594" s="201"/>
      <c r="C594" s="202"/>
      <c r="D594" s="203"/>
    </row>
    <row r="595" spans="1:4" ht="18">
      <c r="A595" s="221"/>
      <c r="B595" s="253"/>
      <c r="C595" s="253"/>
      <c r="D595" s="203"/>
    </row>
    <row r="596" spans="1:4" ht="18">
      <c r="A596" s="221"/>
      <c r="B596" s="201"/>
      <c r="C596" s="202"/>
      <c r="D596" s="203"/>
    </row>
    <row r="597" spans="1:4" ht="18">
      <c r="A597" s="222"/>
      <c r="B597" s="201"/>
      <c r="C597" s="202"/>
      <c r="D597" s="203"/>
    </row>
    <row r="598" spans="1:4" ht="18">
      <c r="A598" s="223"/>
      <c r="B598" s="201"/>
      <c r="C598" s="202"/>
      <c r="D598" s="203"/>
    </row>
    <row r="599" spans="1:4" ht="18">
      <c r="A599" s="222"/>
      <c r="B599" s="201"/>
      <c r="C599" s="202"/>
      <c r="D599" s="203"/>
    </row>
    <row r="600" spans="1:4" ht="18">
      <c r="A600" s="221"/>
      <c r="B600" s="201"/>
      <c r="C600" s="202"/>
      <c r="D600" s="203"/>
    </row>
    <row r="601" spans="1:4" ht="18">
      <c r="A601" s="221"/>
      <c r="B601" s="201"/>
      <c r="C601" s="202"/>
      <c r="D601" s="203"/>
    </row>
    <row r="602" spans="1:4" ht="18">
      <c r="A602" s="221"/>
      <c r="B602" s="201"/>
      <c r="C602" s="201"/>
      <c r="D602" s="201"/>
    </row>
    <row r="603" spans="1:4" ht="18">
      <c r="A603" s="222"/>
      <c r="B603" s="287">
        <f>B605</f>
        <v>0</v>
      </c>
      <c r="C603" s="291">
        <f>C605</f>
        <v>1500</v>
      </c>
      <c r="D603" s="212"/>
    </row>
    <row r="604" spans="1:4" ht="18">
      <c r="A604" s="223"/>
      <c r="B604" s="201"/>
      <c r="C604" s="202"/>
      <c r="D604" s="203"/>
    </row>
    <row r="605" spans="1:4" ht="18">
      <c r="A605" s="222"/>
      <c r="B605" s="287">
        <f>B607+B608+B609+B611+B612</f>
        <v>0</v>
      </c>
      <c r="C605" s="291">
        <f>C607+C608+C609+C611+C612</f>
        <v>1500</v>
      </c>
      <c r="D605" s="212"/>
    </row>
    <row r="606" spans="1:4" ht="18">
      <c r="A606" s="221"/>
      <c r="B606" s="253"/>
      <c r="C606" s="253"/>
      <c r="D606" s="253"/>
    </row>
    <row r="607" spans="1:4" ht="18">
      <c r="A607" s="221"/>
      <c r="B607" s="271"/>
      <c r="C607" s="271">
        <v>1500</v>
      </c>
      <c r="D607" s="458"/>
    </row>
    <row r="608" spans="1:4" ht="18">
      <c r="A608" s="224"/>
      <c r="B608" s="271">
        <f>B612+B621+B634+B644+B652+B663+B669+B675</f>
        <v>0</v>
      </c>
      <c r="C608" s="271">
        <f>B608</f>
        <v>0</v>
      </c>
      <c r="D608" s="253"/>
    </row>
    <row r="609" spans="1:4" ht="18">
      <c r="A609" s="221"/>
      <c r="B609" s="253"/>
      <c r="C609" s="253"/>
      <c r="D609" s="253"/>
    </row>
    <row r="610" spans="1:4" ht="18">
      <c r="A610" s="223"/>
      <c r="B610" s="458"/>
      <c r="C610" s="458"/>
      <c r="D610" s="458"/>
    </row>
    <row r="611" spans="1:4" ht="18">
      <c r="A611" s="223"/>
      <c r="B611" s="253"/>
      <c r="C611" s="253"/>
      <c r="D611" s="253"/>
    </row>
    <row r="612" spans="1:4" ht="18">
      <c r="A612" s="222"/>
      <c r="B612" s="271">
        <f>B614</f>
        <v>0</v>
      </c>
      <c r="C612" s="271">
        <f>C614</f>
        <v>0</v>
      </c>
      <c r="D612" s="458"/>
    </row>
    <row r="613" spans="1:4" ht="18">
      <c r="A613" s="221"/>
      <c r="B613" s="253"/>
      <c r="C613" s="253"/>
      <c r="D613" s="253"/>
    </row>
    <row r="614" spans="1:4" ht="18">
      <c r="A614" s="221"/>
      <c r="B614" s="253"/>
      <c r="C614" s="253"/>
      <c r="D614" s="253"/>
    </row>
    <row r="615" spans="1:4" ht="18">
      <c r="A615" s="221"/>
      <c r="B615" s="253"/>
      <c r="C615" s="253"/>
      <c r="D615" s="253"/>
    </row>
    <row r="616" spans="1:4" ht="18">
      <c r="A616" s="222"/>
      <c r="B616" s="253"/>
      <c r="C616" s="253"/>
      <c r="D616" s="253"/>
    </row>
    <row r="617" spans="1:4" ht="18">
      <c r="A617" s="221"/>
      <c r="B617" s="253"/>
      <c r="C617" s="253"/>
      <c r="D617" s="253"/>
    </row>
    <row r="618" spans="1:4" ht="18">
      <c r="A618" s="221"/>
      <c r="B618" s="253"/>
      <c r="C618" s="253"/>
      <c r="D618" s="253"/>
    </row>
    <row r="619" spans="1:4" ht="18">
      <c r="A619" s="221"/>
      <c r="B619" s="253"/>
      <c r="C619" s="253"/>
      <c r="D619" s="253"/>
    </row>
    <row r="620" spans="1:4" ht="18">
      <c r="A620" s="223"/>
      <c r="B620" s="458"/>
      <c r="C620" s="458"/>
      <c r="D620" s="458"/>
    </row>
    <row r="621" spans="1:4" ht="18">
      <c r="A621" s="223"/>
      <c r="B621" s="253"/>
      <c r="C621" s="253"/>
      <c r="D621" s="253"/>
    </row>
    <row r="622" spans="1:4" ht="18">
      <c r="A622" s="222"/>
      <c r="B622" s="253"/>
      <c r="C622" s="253"/>
      <c r="D622" s="253"/>
    </row>
    <row r="623" spans="1:4" ht="18">
      <c r="A623" s="221"/>
      <c r="B623" s="253"/>
      <c r="C623" s="253"/>
      <c r="D623" s="253"/>
    </row>
    <row r="624" spans="1:4" ht="18">
      <c r="A624" s="221"/>
      <c r="B624" s="271"/>
      <c r="C624" s="271"/>
      <c r="D624" s="271"/>
    </row>
    <row r="625" spans="1:4" ht="18">
      <c r="A625" s="222"/>
      <c r="B625" s="271"/>
      <c r="C625" s="271"/>
      <c r="D625" s="271"/>
    </row>
    <row r="626" spans="1:4" ht="18">
      <c r="A626" s="221"/>
      <c r="B626" s="271"/>
      <c r="C626" s="271"/>
      <c r="D626" s="271"/>
    </row>
    <row r="627" spans="1:4" ht="18">
      <c r="A627" s="221"/>
      <c r="B627" s="271"/>
      <c r="C627" s="271"/>
      <c r="D627" s="271"/>
    </row>
    <row r="628" spans="1:4" ht="18">
      <c r="A628" s="221"/>
      <c r="B628" s="271"/>
      <c r="C628" s="271"/>
      <c r="D628" s="271"/>
    </row>
    <row r="629" spans="1:4" ht="18">
      <c r="A629" s="221"/>
      <c r="B629" s="271"/>
      <c r="C629" s="271"/>
      <c r="D629" s="271"/>
    </row>
    <row r="630" spans="1:4" ht="18">
      <c r="A630" s="223"/>
      <c r="B630" s="271"/>
      <c r="C630" s="271"/>
      <c r="D630" s="271"/>
    </row>
    <row r="631" spans="1:4" ht="18">
      <c r="A631" s="223"/>
      <c r="B631" s="271"/>
      <c r="C631" s="271"/>
      <c r="D631" s="271"/>
    </row>
    <row r="632" spans="1:4" ht="18">
      <c r="A632" s="222"/>
      <c r="B632" s="271"/>
      <c r="C632" s="271"/>
      <c r="D632" s="271"/>
    </row>
    <row r="633" spans="1:4" ht="18">
      <c r="A633" s="221"/>
      <c r="B633" s="271"/>
      <c r="C633" s="271"/>
      <c r="D633" s="271"/>
    </row>
    <row r="634" spans="1:4" ht="18">
      <c r="A634" s="221"/>
      <c r="B634" s="271"/>
      <c r="C634" s="271"/>
      <c r="D634" s="271"/>
    </row>
    <row r="635" spans="1:4" ht="18">
      <c r="A635" s="221"/>
      <c r="B635" s="271"/>
      <c r="C635" s="271"/>
      <c r="D635" s="271"/>
    </row>
    <row r="636" spans="1:4" ht="18">
      <c r="A636" s="222"/>
      <c r="B636" s="271"/>
      <c r="C636" s="271"/>
      <c r="D636" s="271"/>
    </row>
    <row r="637" spans="1:4" ht="18">
      <c r="A637" s="221"/>
      <c r="B637" s="271"/>
      <c r="C637" s="271"/>
      <c r="D637" s="271"/>
    </row>
    <row r="638" spans="1:4" ht="18">
      <c r="A638" s="221"/>
      <c r="B638" s="271"/>
      <c r="C638" s="271"/>
      <c r="D638" s="271"/>
    </row>
    <row r="639" spans="1:4" ht="18">
      <c r="A639" s="221"/>
      <c r="B639" s="271"/>
      <c r="C639" s="271"/>
      <c r="D639" s="271"/>
    </row>
    <row r="640" spans="1:4" ht="18">
      <c r="A640" s="223"/>
      <c r="B640" s="271"/>
      <c r="C640" s="271"/>
      <c r="D640" s="271"/>
    </row>
    <row r="641" spans="1:4" ht="18">
      <c r="A641" s="223"/>
      <c r="B641" s="271"/>
      <c r="C641" s="271"/>
      <c r="D641" s="271"/>
    </row>
    <row r="642" spans="1:4" ht="18">
      <c r="A642" s="222"/>
      <c r="B642" s="271"/>
      <c r="C642" s="271"/>
      <c r="D642" s="271"/>
    </row>
    <row r="643" spans="1:4" ht="18">
      <c r="A643" s="221"/>
      <c r="B643" s="271"/>
      <c r="C643" s="271"/>
      <c r="D643" s="271"/>
    </row>
    <row r="644" spans="1:4" ht="18">
      <c r="A644" s="221"/>
      <c r="B644" s="271"/>
      <c r="C644" s="271"/>
      <c r="D644" s="271"/>
    </row>
    <row r="645" spans="1:4" ht="18">
      <c r="A645" s="221"/>
      <c r="B645" s="271"/>
      <c r="C645" s="271"/>
      <c r="D645" s="271"/>
    </row>
    <row r="646" spans="1:4" ht="18">
      <c r="A646" s="222"/>
      <c r="B646" s="271"/>
      <c r="C646" s="271"/>
      <c r="D646" s="271"/>
    </row>
    <row r="647" spans="1:4" ht="18">
      <c r="A647" s="221"/>
      <c r="B647" s="271"/>
      <c r="C647" s="271"/>
      <c r="D647" s="271"/>
    </row>
    <row r="648" spans="1:4" ht="18">
      <c r="A648" s="221"/>
      <c r="B648" s="271"/>
      <c r="C648" s="271"/>
      <c r="D648" s="271"/>
    </row>
    <row r="649" spans="1:4" ht="18">
      <c r="A649" s="221"/>
      <c r="B649" s="271"/>
      <c r="C649" s="271"/>
      <c r="D649" s="271"/>
    </row>
    <row r="650" spans="1:4" ht="18">
      <c r="A650" s="223"/>
      <c r="B650" s="271"/>
      <c r="C650" s="271"/>
      <c r="D650" s="271"/>
    </row>
    <row r="651" spans="1:4" ht="18">
      <c r="A651" s="223"/>
      <c r="B651" s="271"/>
      <c r="C651" s="271"/>
      <c r="D651" s="271"/>
    </row>
    <row r="652" spans="1:4" ht="18">
      <c r="A652" s="223"/>
      <c r="B652" s="271"/>
      <c r="C652" s="271"/>
      <c r="D652" s="271"/>
    </row>
    <row r="653" spans="1:4" ht="18">
      <c r="A653" s="221"/>
      <c r="B653" s="271"/>
      <c r="C653" s="271"/>
      <c r="D653" s="271"/>
    </row>
    <row r="654" spans="1:4" ht="18">
      <c r="A654" s="221"/>
      <c r="B654" s="271"/>
      <c r="C654" s="271"/>
      <c r="D654" s="271"/>
    </row>
    <row r="655" spans="1:4" ht="18">
      <c r="A655" s="221"/>
      <c r="B655" s="271"/>
      <c r="C655" s="271"/>
      <c r="D655" s="271"/>
    </row>
    <row r="656" spans="1:4" ht="18">
      <c r="A656" s="221"/>
      <c r="B656" s="271"/>
      <c r="C656" s="271"/>
      <c r="D656" s="271"/>
    </row>
    <row r="657" spans="1:4" ht="18">
      <c r="A657" s="222"/>
      <c r="B657" s="271"/>
      <c r="C657" s="271"/>
      <c r="D657" s="271"/>
    </row>
    <row r="658" spans="1:4" ht="18">
      <c r="A658" s="221"/>
      <c r="B658" s="271"/>
      <c r="C658" s="271"/>
      <c r="D658" s="271"/>
    </row>
    <row r="659" spans="1:4" ht="18">
      <c r="A659" s="221"/>
      <c r="B659" s="271"/>
      <c r="C659" s="271"/>
      <c r="D659" s="271"/>
    </row>
    <row r="660" spans="1:4" ht="18">
      <c r="A660" s="221"/>
      <c r="B660" s="271"/>
      <c r="C660" s="271"/>
      <c r="D660" s="271"/>
    </row>
    <row r="661" spans="1:4" ht="18">
      <c r="A661" s="223"/>
      <c r="B661" s="271">
        <f>B665</f>
        <v>0</v>
      </c>
      <c r="C661" s="271">
        <f>B661</f>
        <v>0</v>
      </c>
      <c r="D661" s="271"/>
    </row>
    <row r="662" spans="1:4" ht="18">
      <c r="A662" s="223"/>
      <c r="B662" s="271"/>
      <c r="C662" s="271"/>
      <c r="D662" s="271"/>
    </row>
    <row r="663" spans="1:4" ht="18">
      <c r="A663" s="449"/>
      <c r="B663" s="271"/>
      <c r="C663" s="271"/>
      <c r="D663" s="271"/>
    </row>
    <row r="664" spans="1:4" ht="18">
      <c r="A664" s="221"/>
      <c r="B664" s="271"/>
      <c r="C664" s="271"/>
      <c r="D664" s="271"/>
    </row>
    <row r="665" spans="1:4" ht="18">
      <c r="A665" s="221"/>
      <c r="B665" s="271"/>
      <c r="C665" s="271"/>
      <c r="D665" s="271"/>
    </row>
    <row r="666" spans="1:4" ht="18">
      <c r="A666" s="223"/>
      <c r="B666" s="271"/>
      <c r="C666" s="271"/>
      <c r="D666" s="271"/>
    </row>
    <row r="667" spans="1:4" ht="18">
      <c r="A667" s="223"/>
      <c r="B667" s="271"/>
      <c r="C667" s="271"/>
      <c r="D667" s="271"/>
    </row>
    <row r="668" spans="1:4" ht="18">
      <c r="A668" s="222"/>
      <c r="B668" s="271"/>
      <c r="C668" s="271"/>
      <c r="D668" s="271"/>
    </row>
    <row r="669" spans="1:4" ht="18">
      <c r="A669" s="221"/>
      <c r="B669" s="271"/>
      <c r="C669" s="271"/>
      <c r="D669" s="271"/>
    </row>
    <row r="670" spans="1:4" ht="18">
      <c r="A670" s="221"/>
      <c r="B670" s="271"/>
      <c r="C670" s="271"/>
      <c r="D670" s="271"/>
    </row>
    <row r="671" spans="1:4" ht="18">
      <c r="A671" s="221"/>
      <c r="B671" s="271"/>
      <c r="C671" s="271"/>
      <c r="D671" s="271"/>
    </row>
    <row r="672" spans="1:4" ht="18">
      <c r="A672" s="223"/>
      <c r="B672" s="271"/>
      <c r="C672" s="271"/>
      <c r="D672" s="271"/>
    </row>
    <row r="673" spans="1:4" ht="18">
      <c r="A673" s="223"/>
      <c r="B673" s="271"/>
      <c r="C673" s="271"/>
      <c r="D673" s="271"/>
    </row>
    <row r="674" spans="1:4" ht="18">
      <c r="A674" s="222"/>
      <c r="B674" s="271"/>
      <c r="C674" s="271"/>
      <c r="D674" s="271"/>
    </row>
    <row r="675" spans="1:4" ht="18">
      <c r="A675" s="221"/>
      <c r="B675" s="271"/>
      <c r="C675" s="271"/>
      <c r="D675" s="271"/>
    </row>
    <row r="676" spans="1:4" ht="18">
      <c r="A676" s="221"/>
      <c r="B676" s="271"/>
      <c r="C676" s="271"/>
      <c r="D676" s="271"/>
    </row>
    <row r="677" spans="1:4" ht="18">
      <c r="A677" s="221"/>
      <c r="B677" s="271"/>
      <c r="C677" s="271"/>
      <c r="D677" s="271"/>
    </row>
    <row r="678" spans="1:4" ht="18">
      <c r="A678" s="224"/>
      <c r="B678" s="271">
        <f>B680+B690+B696+B702+B709+B715+B722+B734</f>
        <v>0</v>
      </c>
      <c r="C678" s="271">
        <f>C680+C690+C696+C702+C709+C715+C722+C730+C734</f>
        <v>0</v>
      </c>
      <c r="D678" s="271"/>
    </row>
    <row r="679" spans="1:4" ht="18">
      <c r="A679" s="221"/>
      <c r="B679" s="271"/>
      <c r="C679" s="271"/>
      <c r="D679" s="271"/>
    </row>
    <row r="680" spans="1:4" ht="18">
      <c r="A680" s="223"/>
      <c r="B680" s="271"/>
      <c r="C680" s="271"/>
      <c r="D680" s="271"/>
    </row>
    <row r="681" spans="1:4" ht="18">
      <c r="A681" s="223"/>
      <c r="B681" s="271"/>
      <c r="C681" s="271"/>
      <c r="D681" s="271"/>
    </row>
    <row r="682" spans="1:4" ht="18">
      <c r="A682" s="222"/>
      <c r="B682" s="271"/>
      <c r="C682" s="271"/>
      <c r="D682" s="271"/>
    </row>
    <row r="683" spans="1:4" ht="18">
      <c r="A683" s="221"/>
      <c r="B683" s="271"/>
      <c r="C683" s="271"/>
      <c r="D683" s="271"/>
    </row>
    <row r="684" spans="1:4" ht="18">
      <c r="A684" s="221"/>
      <c r="B684" s="271"/>
      <c r="C684" s="271"/>
      <c r="D684" s="271"/>
    </row>
    <row r="685" spans="1:4" ht="18">
      <c r="A685" s="221"/>
      <c r="B685" s="271"/>
      <c r="C685" s="271"/>
      <c r="D685" s="271"/>
    </row>
    <row r="686" spans="1:4" ht="18">
      <c r="A686" s="222"/>
      <c r="B686" s="271"/>
      <c r="C686" s="271"/>
      <c r="D686" s="271"/>
    </row>
    <row r="687" spans="1:4" ht="18">
      <c r="A687" s="221"/>
      <c r="B687" s="271"/>
      <c r="C687" s="271"/>
      <c r="D687" s="271"/>
    </row>
    <row r="688" spans="1:4" ht="18">
      <c r="A688" s="221"/>
      <c r="B688" s="271"/>
      <c r="C688" s="271"/>
      <c r="D688" s="271"/>
    </row>
    <row r="689" spans="1:4" ht="18">
      <c r="A689" s="221"/>
      <c r="B689" s="271"/>
      <c r="C689" s="271"/>
      <c r="D689" s="271"/>
    </row>
    <row r="690" spans="1:4" ht="18">
      <c r="A690" s="223"/>
      <c r="B690" s="271"/>
      <c r="C690" s="271"/>
      <c r="D690" s="271"/>
    </row>
    <row r="691" spans="1:4" ht="18">
      <c r="A691" s="223"/>
      <c r="B691" s="271"/>
      <c r="C691" s="271"/>
      <c r="D691" s="271"/>
    </row>
    <row r="692" spans="1:4" ht="18">
      <c r="A692" s="222"/>
      <c r="B692" s="271"/>
      <c r="C692" s="271"/>
      <c r="D692" s="271"/>
    </row>
    <row r="693" spans="1:4" ht="18">
      <c r="A693" s="221"/>
      <c r="B693" s="271"/>
      <c r="C693" s="271"/>
      <c r="D693" s="271"/>
    </row>
    <row r="694" spans="1:4" ht="18">
      <c r="A694" s="221"/>
      <c r="B694" s="271"/>
      <c r="C694" s="271"/>
      <c r="D694" s="271"/>
    </row>
    <row r="695" spans="1:4" ht="18">
      <c r="A695" s="221"/>
      <c r="B695" s="271"/>
      <c r="C695" s="271"/>
      <c r="D695" s="271"/>
    </row>
    <row r="696" spans="1:4" ht="18">
      <c r="A696" s="223"/>
      <c r="B696" s="271">
        <f>B699</f>
        <v>0</v>
      </c>
      <c r="C696" s="271">
        <f>C699</f>
        <v>0</v>
      </c>
      <c r="D696" s="271"/>
    </row>
    <row r="697" spans="1:4" ht="18">
      <c r="A697" s="223"/>
      <c r="B697" s="271"/>
      <c r="C697" s="271"/>
      <c r="D697" s="271"/>
    </row>
    <row r="698" spans="1:4" ht="18">
      <c r="A698" s="223"/>
      <c r="B698" s="271"/>
      <c r="C698" s="271"/>
      <c r="D698" s="271"/>
    </row>
    <row r="699" spans="1:4" ht="18">
      <c r="A699" s="223"/>
      <c r="B699" s="271"/>
      <c r="C699" s="271"/>
      <c r="D699" s="271"/>
    </row>
    <row r="700" spans="1:4" ht="18">
      <c r="A700" s="223"/>
      <c r="B700" s="271"/>
      <c r="C700" s="271"/>
      <c r="D700" s="271"/>
    </row>
    <row r="701" spans="1:4" ht="18">
      <c r="A701" s="223"/>
      <c r="B701" s="271">
        <f>B705</f>
        <v>0</v>
      </c>
      <c r="C701" s="271">
        <f>C705</f>
        <v>0</v>
      </c>
      <c r="D701" s="271"/>
    </row>
    <row r="702" spans="1:4" ht="18">
      <c r="A702" s="223"/>
      <c r="B702" s="271"/>
      <c r="C702" s="271"/>
      <c r="D702" s="271"/>
    </row>
    <row r="703" spans="1:4" ht="18">
      <c r="A703" s="222"/>
      <c r="B703" s="271"/>
      <c r="C703" s="271"/>
      <c r="D703" s="271"/>
    </row>
    <row r="704" spans="1:4" ht="18">
      <c r="A704" s="221"/>
      <c r="B704" s="271"/>
      <c r="C704" s="271"/>
      <c r="D704" s="271"/>
    </row>
    <row r="705" spans="1:4" ht="18">
      <c r="A705" s="221"/>
      <c r="B705" s="271"/>
      <c r="C705" s="271"/>
      <c r="D705" s="271"/>
    </row>
    <row r="706" spans="1:4" ht="18">
      <c r="A706" s="221"/>
      <c r="B706" s="271"/>
      <c r="C706" s="271"/>
      <c r="D706" s="271"/>
    </row>
    <row r="707" spans="1:4" ht="18">
      <c r="A707" s="223"/>
      <c r="B707" s="271"/>
      <c r="C707" s="271"/>
      <c r="D707" s="271"/>
    </row>
    <row r="708" spans="1:4" ht="18">
      <c r="A708" s="223"/>
      <c r="B708" s="271"/>
      <c r="C708" s="271"/>
      <c r="D708" s="271"/>
    </row>
    <row r="709" spans="1:4" ht="18">
      <c r="A709" s="222"/>
      <c r="B709" s="271"/>
      <c r="C709" s="271"/>
      <c r="D709" s="271"/>
    </row>
    <row r="710" spans="1:4" ht="18">
      <c r="A710" s="221"/>
      <c r="B710" s="271"/>
      <c r="C710" s="271"/>
      <c r="D710" s="271"/>
    </row>
    <row r="711" spans="1:4" ht="18">
      <c r="A711" s="221"/>
      <c r="B711" s="271"/>
      <c r="C711" s="271"/>
      <c r="D711" s="271"/>
    </row>
    <row r="712" spans="1:4" ht="18">
      <c r="A712" s="221"/>
      <c r="B712" s="271"/>
      <c r="C712" s="271"/>
      <c r="D712" s="271"/>
    </row>
    <row r="713" spans="1:4" ht="18">
      <c r="A713" s="223"/>
      <c r="B713" s="271">
        <f>B715</f>
        <v>0</v>
      </c>
      <c r="C713" s="271">
        <f>C715</f>
        <v>0</v>
      </c>
      <c r="D713" s="271"/>
    </row>
    <row r="714" spans="1:4" ht="18">
      <c r="A714" s="223"/>
      <c r="B714" s="271"/>
      <c r="C714" s="271"/>
      <c r="D714" s="271"/>
    </row>
    <row r="715" spans="1:4" ht="18">
      <c r="A715" s="222"/>
      <c r="B715" s="271">
        <f>B717</f>
        <v>0</v>
      </c>
      <c r="C715" s="271">
        <f>C717</f>
        <v>0</v>
      </c>
      <c r="D715" s="271"/>
    </row>
    <row r="716" spans="1:4" ht="18">
      <c r="A716" s="221"/>
      <c r="B716" s="271"/>
      <c r="C716" s="271"/>
      <c r="D716" s="271"/>
    </row>
    <row r="717" spans="1:4" ht="18">
      <c r="A717" s="221"/>
      <c r="B717" s="271"/>
      <c r="C717" s="271"/>
      <c r="D717" s="271"/>
    </row>
    <row r="718" spans="1:4" ht="18">
      <c r="A718" s="221"/>
      <c r="B718" s="271"/>
      <c r="C718" s="271"/>
      <c r="D718" s="271"/>
    </row>
    <row r="719" spans="1:4" ht="18">
      <c r="A719" s="223"/>
      <c r="B719" s="271">
        <f>B721</f>
        <v>0</v>
      </c>
      <c r="C719" s="271">
        <f>C721</f>
        <v>0</v>
      </c>
      <c r="D719" s="271"/>
    </row>
    <row r="720" spans="1:4" ht="18">
      <c r="A720" s="452"/>
      <c r="B720" s="271"/>
      <c r="C720" s="271"/>
      <c r="D720" s="271"/>
    </row>
    <row r="721" spans="1:4" ht="18">
      <c r="A721" s="222"/>
      <c r="B721" s="271">
        <f>B723+B724+B725+B726</f>
        <v>0</v>
      </c>
      <c r="C721" s="271">
        <f>C723+C724+C725+C726</f>
        <v>0</v>
      </c>
      <c r="D721" s="271"/>
    </row>
    <row r="722" spans="1:4" ht="18">
      <c r="A722" s="221"/>
      <c r="B722" s="271"/>
      <c r="C722" s="271"/>
      <c r="D722" s="271"/>
    </row>
    <row r="723" spans="1:4" ht="18">
      <c r="A723" s="223"/>
      <c r="B723" s="271"/>
      <c r="C723" s="271"/>
      <c r="D723" s="271"/>
    </row>
    <row r="724" spans="1:4" ht="18">
      <c r="A724" s="223"/>
      <c r="B724" s="271"/>
      <c r="C724" s="271"/>
      <c r="D724" s="271"/>
    </row>
    <row r="725" spans="1:4" ht="18">
      <c r="A725" s="222"/>
      <c r="B725" s="271"/>
      <c r="C725" s="271"/>
      <c r="D725" s="271"/>
    </row>
    <row r="726" spans="1:4" ht="18">
      <c r="A726" s="223"/>
      <c r="B726" s="271"/>
      <c r="C726" s="271"/>
      <c r="D726" s="271"/>
    </row>
    <row r="727" spans="1:4" ht="18">
      <c r="A727" s="223"/>
      <c r="B727" s="271">
        <f>B731+B732+B733+B734+B735+B736+B739</f>
        <v>0</v>
      </c>
      <c r="C727" s="271">
        <f>C729</f>
        <v>0</v>
      </c>
      <c r="D727" s="271"/>
    </row>
    <row r="728" spans="1:4" ht="18">
      <c r="A728" s="223"/>
      <c r="B728" s="271"/>
      <c r="C728" s="271"/>
      <c r="D728" s="271"/>
    </row>
    <row r="729" spans="1:4" ht="18">
      <c r="A729" s="222"/>
      <c r="B729" s="271">
        <f>B731+B732+B733+B734+B735+B736+B739</f>
        <v>0</v>
      </c>
      <c r="C729" s="271">
        <f>C731+C732+C733+C734+C735+C736+C739</f>
        <v>0</v>
      </c>
      <c r="D729" s="271"/>
    </row>
    <row r="730" spans="1:4" ht="18">
      <c r="A730" s="221"/>
      <c r="B730" s="271"/>
      <c r="C730" s="271"/>
      <c r="D730" s="271"/>
    </row>
    <row r="731" spans="1:4" ht="18">
      <c r="A731" s="221"/>
      <c r="B731" s="271"/>
      <c r="C731" s="271">
        <f>B731</f>
        <v>0</v>
      </c>
      <c r="D731" s="271"/>
    </row>
    <row r="732" spans="1:4" ht="18">
      <c r="A732" s="453"/>
      <c r="B732" s="271"/>
      <c r="C732" s="271"/>
      <c r="D732" s="271"/>
    </row>
    <row r="733" spans="1:4" ht="18">
      <c r="A733" s="222"/>
      <c r="B733" s="271"/>
      <c r="C733" s="271"/>
      <c r="D733" s="271"/>
    </row>
    <row r="734" spans="1:4" ht="18">
      <c r="A734" s="221"/>
      <c r="B734" s="271"/>
      <c r="C734" s="271"/>
      <c r="D734" s="271"/>
    </row>
    <row r="735" spans="1:4" ht="18">
      <c r="A735" s="221"/>
      <c r="B735" s="271"/>
      <c r="C735" s="271"/>
      <c r="D735" s="271"/>
    </row>
    <row r="736" spans="1:4" ht="18">
      <c r="A736" s="221"/>
      <c r="B736" s="271"/>
      <c r="C736" s="271"/>
      <c r="D736" s="271"/>
    </row>
    <row r="737" spans="1:4" ht="18">
      <c r="A737" s="454"/>
      <c r="B737" s="271">
        <f>B739+B741</f>
        <v>0</v>
      </c>
      <c r="C737" s="271">
        <f>C739+C741</f>
        <v>0</v>
      </c>
      <c r="D737" s="271"/>
    </row>
    <row r="738" spans="1:4" ht="18">
      <c r="A738" s="221"/>
      <c r="B738" s="271"/>
      <c r="C738" s="271"/>
      <c r="D738" s="271"/>
    </row>
    <row r="739" spans="1:4" ht="18">
      <c r="A739" s="222"/>
      <c r="B739" s="271"/>
      <c r="C739" s="271"/>
      <c r="D739" s="271"/>
    </row>
    <row r="740" spans="1:4" ht="18.75" thickBot="1">
      <c r="A740" s="455"/>
      <c r="B740" s="271"/>
      <c r="C740" s="271"/>
      <c r="D740" s="271"/>
    </row>
    <row r="741" spans="1:4" ht="18">
      <c r="A741" s="222"/>
      <c r="B741" s="271">
        <f>B743</f>
        <v>0</v>
      </c>
      <c r="C741" s="271">
        <f>C743</f>
        <v>0</v>
      </c>
      <c r="D741" s="271"/>
    </row>
    <row r="742" spans="1:4" ht="18">
      <c r="A742" s="221"/>
      <c r="B742" s="271"/>
      <c r="C742" s="271"/>
      <c r="D742" s="271"/>
    </row>
    <row r="743" spans="1:4" ht="18">
      <c r="A743" s="221"/>
      <c r="B743" s="271"/>
      <c r="C743" s="271"/>
      <c r="D743" s="271"/>
    </row>
    <row r="744" spans="1:4" ht="18">
      <c r="A744" s="269"/>
      <c r="B744" s="271"/>
      <c r="C744" s="271"/>
      <c r="D744" s="271"/>
    </row>
    <row r="745" spans="1:4" ht="18">
      <c r="A745" s="187"/>
      <c r="B745" s="280"/>
      <c r="C745" s="280"/>
      <c r="D745" s="280"/>
    </row>
    <row r="746" spans="1:4" ht="18">
      <c r="A746" s="187"/>
      <c r="B746" s="280"/>
      <c r="C746" s="280"/>
      <c r="D746" s="280"/>
    </row>
    <row r="747" spans="2:4" ht="18">
      <c r="B747" s="298"/>
      <c r="D747" s="280"/>
    </row>
    <row r="748" spans="1:2" ht="12.75">
      <c r="A748">
        <v>4111</v>
      </c>
      <c r="B748" s="298" t="e">
        <f>#REF!+#REF!+#REF!</f>
        <v>#REF!</v>
      </c>
    </row>
    <row r="749" spans="1:2" ht="12.75">
      <c r="A749">
        <v>4112</v>
      </c>
      <c r="B749" s="298" t="e">
        <f>#REF!</f>
        <v>#REF!</v>
      </c>
    </row>
    <row r="750" spans="1:2" ht="12.75">
      <c r="A750">
        <v>4212</v>
      </c>
      <c r="B750" s="298" t="e">
        <f>#REF!+#REF!+#REF!+#REF!+#REF!</f>
        <v>#REF!</v>
      </c>
    </row>
    <row r="751" spans="1:2" ht="12.75">
      <c r="A751">
        <v>4213</v>
      </c>
      <c r="B751" s="298" t="e">
        <f>#REF!+#REF!+#REF!+#REF!+#REF!</f>
        <v>#REF!</v>
      </c>
    </row>
    <row r="752" spans="1:2" ht="12.75">
      <c r="A752">
        <v>4214</v>
      </c>
      <c r="B752" s="298" t="e">
        <f>#REF!+#REF!+#REF!</f>
        <v>#REF!</v>
      </c>
    </row>
    <row r="753" spans="1:2" ht="12.75">
      <c r="A753">
        <v>4215</v>
      </c>
      <c r="B753" s="298" t="e">
        <f>#REF!</f>
        <v>#REF!</v>
      </c>
    </row>
    <row r="754" spans="1:2" ht="12.75">
      <c r="A754">
        <v>4216</v>
      </c>
      <c r="B754" s="298" t="e">
        <f>#REF!+#REF!</f>
        <v>#REF!</v>
      </c>
    </row>
    <row r="755" spans="1:2" ht="12.75">
      <c r="A755">
        <v>4221</v>
      </c>
      <c r="B755" t="e">
        <f>#REF!+#REF!</f>
        <v>#REF!</v>
      </c>
    </row>
    <row r="756" spans="1:2" ht="12.75">
      <c r="A756">
        <v>4222</v>
      </c>
      <c r="B756" s="298" t="e">
        <f>#REF!+#REF!</f>
        <v>#REF!</v>
      </c>
    </row>
    <row r="757" spans="1:2" ht="12.75">
      <c r="A757">
        <v>4234</v>
      </c>
      <c r="B757" s="298" t="e">
        <f>#REF!</f>
        <v>#REF!</v>
      </c>
    </row>
    <row r="758" spans="1:2" ht="12.75">
      <c r="A758">
        <v>4237</v>
      </c>
      <c r="B758" s="299" t="e">
        <f>#REF!</f>
        <v>#REF!</v>
      </c>
    </row>
    <row r="759" spans="1:2" ht="12.75">
      <c r="A759">
        <v>4239</v>
      </c>
      <c r="B759" s="298" t="e">
        <f>#REF!+#REF!+#REF!+#REF!+#REF!+#REF!+#REF!</f>
        <v>#REF!</v>
      </c>
    </row>
    <row r="760" spans="1:2" ht="12.75">
      <c r="A760">
        <v>4241</v>
      </c>
      <c r="B760" s="298" t="e">
        <f>#REF!+#REF!+#REF!</f>
        <v>#REF!</v>
      </c>
    </row>
    <row r="761" spans="1:2" ht="12.75">
      <c r="A761">
        <v>4251</v>
      </c>
      <c r="B761" s="298" t="e">
        <f>#REF!+#REF!</f>
        <v>#REF!</v>
      </c>
    </row>
    <row r="762" spans="1:2" ht="12.75">
      <c r="A762">
        <v>4252</v>
      </c>
      <c r="B762" s="299" t="e">
        <f>#REF!</f>
        <v>#REF!</v>
      </c>
    </row>
    <row r="763" spans="1:2" ht="12.75">
      <c r="A763">
        <v>4261</v>
      </c>
      <c r="B763" s="298" t="e">
        <f>#REF!+#REF!+#REF!+#REF!</f>
        <v>#REF!</v>
      </c>
    </row>
    <row r="764" spans="1:2" ht="12.75">
      <c r="A764">
        <v>4262</v>
      </c>
      <c r="B764" s="299" t="e">
        <f>#REF!</f>
        <v>#REF!</v>
      </c>
    </row>
    <row r="765" spans="1:2" ht="12.75">
      <c r="A765">
        <v>4264</v>
      </c>
      <c r="B765" s="298" t="e">
        <f>#REF!+#REF!+#REF!+#REF!+#REF!+#REF!+#REF!</f>
        <v>#REF!</v>
      </c>
    </row>
    <row r="766" spans="1:2" ht="12.75">
      <c r="A766">
        <v>4269</v>
      </c>
      <c r="B766" s="298" t="e">
        <f>#REF!+#REF!+#REF!+#REF!+#REF!+#REF!</f>
        <v>#REF!</v>
      </c>
    </row>
    <row r="767" spans="1:2" ht="12.75">
      <c r="A767">
        <v>4511</v>
      </c>
      <c r="B767" s="298" t="e">
        <f>#REF!+#REF!+#REF!+#REF!+#REF!</f>
        <v>#REF!</v>
      </c>
    </row>
    <row r="768" spans="1:2" ht="12.75">
      <c r="A768">
        <v>4521</v>
      </c>
      <c r="B768" s="298" t="e">
        <f>#REF!</f>
        <v>#REF!</v>
      </c>
    </row>
    <row r="769" spans="1:2" ht="12.75">
      <c r="A769">
        <v>4727</v>
      </c>
      <c r="B769" s="298" t="e">
        <f>#REF!</f>
        <v>#REF!</v>
      </c>
    </row>
    <row r="770" spans="1:2" ht="12.75">
      <c r="A770">
        <v>4728</v>
      </c>
      <c r="B770" s="298" t="e">
        <f>#REF!</f>
        <v>#REF!</v>
      </c>
    </row>
    <row r="771" spans="1:2" ht="12.75">
      <c r="A771">
        <v>4729</v>
      </c>
      <c r="B771" s="298" t="e">
        <f>#REF!+#REF!+#REF!+#REF!+#REF!</f>
        <v>#REF!</v>
      </c>
    </row>
    <row r="772" spans="1:2" ht="12.75">
      <c r="A772">
        <v>4819</v>
      </c>
      <c r="B772" s="298" t="e">
        <f>#REF!+#REF!+#REF!+#REF!</f>
        <v>#REF!</v>
      </c>
    </row>
    <row r="773" spans="1:2" ht="12.75">
      <c r="A773">
        <v>4822</v>
      </c>
      <c r="B773" s="298" t="e">
        <f>#REF!</f>
        <v>#REF!</v>
      </c>
    </row>
    <row r="774" spans="1:2" ht="12.75">
      <c r="A774">
        <v>4823</v>
      </c>
      <c r="B774" s="298" t="e">
        <f>#REF!+#REF!</f>
        <v>#REF!</v>
      </c>
    </row>
    <row r="775" spans="1:2" ht="12.75">
      <c r="A775">
        <v>4831</v>
      </c>
      <c r="B775" s="298" t="e">
        <f>#REF!</f>
        <v>#REF!</v>
      </c>
    </row>
    <row r="776" spans="1:2" ht="12.75">
      <c r="A776">
        <v>4861</v>
      </c>
      <c r="B776" s="298" t="e">
        <f>#REF!+#REF!</f>
        <v>#REF!</v>
      </c>
    </row>
    <row r="777" ht="12.75">
      <c r="B777" s="299"/>
    </row>
    <row r="778" spans="1:2" ht="12.75">
      <c r="A778">
        <v>5111</v>
      </c>
      <c r="B778" s="298" t="e">
        <f>#REF!</f>
        <v>#REF!</v>
      </c>
    </row>
    <row r="779" spans="1:2" ht="12.75">
      <c r="A779">
        <v>5112</v>
      </c>
      <c r="B779" s="298" t="e">
        <f>#REF!+#REF!+#REF!+#REF!+#REF!</f>
        <v>#REF!</v>
      </c>
    </row>
    <row r="780" spans="1:2" ht="12.75">
      <c r="A780">
        <v>5113</v>
      </c>
      <c r="B780" t="e">
        <f>#REF!+#REF!+#REF!+#REF!</f>
        <v>#REF!</v>
      </c>
    </row>
    <row r="781" spans="1:2" ht="12.75">
      <c r="A781">
        <v>5121</v>
      </c>
      <c r="B781" s="298" t="e">
        <f>#REF!</f>
        <v>#REF!</v>
      </c>
    </row>
    <row r="782" spans="1:2" ht="12.75">
      <c r="A782">
        <v>5122</v>
      </c>
      <c r="B782" s="298" t="e">
        <f>#REF!</f>
        <v>#REF!</v>
      </c>
    </row>
    <row r="783" spans="1:2" ht="12.75">
      <c r="A783">
        <v>5129</v>
      </c>
      <c r="B783" s="298" t="e">
        <f>#REF!+#REF!+#REF!+#REF!+#REF!</f>
        <v>#REF!</v>
      </c>
    </row>
    <row r="784" spans="1:2" ht="12.75">
      <c r="A784">
        <v>5131</v>
      </c>
      <c r="B784" s="298" t="e">
        <f>#REF!</f>
        <v>#REF!</v>
      </c>
    </row>
    <row r="785" spans="1:2" ht="12.75">
      <c r="A785">
        <v>5132</v>
      </c>
      <c r="B785" s="298" t="e">
        <f>#REF!</f>
        <v>#REF!</v>
      </c>
    </row>
    <row r="786" spans="1:2" ht="12.75">
      <c r="A786">
        <v>5134</v>
      </c>
      <c r="B786" s="298" t="e">
        <f>#REF!</f>
        <v>#REF!</v>
      </c>
    </row>
    <row r="787" ht="12.75">
      <c r="B787" s="298"/>
    </row>
    <row r="788" ht="12.75">
      <c r="B788" s="298"/>
    </row>
    <row r="789" ht="12.75">
      <c r="B789" s="299" t="e">
        <f>SUM(B748:B788)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Amalya</cp:lastModifiedBy>
  <cp:lastPrinted>2014-01-14T10:40:31Z</cp:lastPrinted>
  <dcterms:created xsi:type="dcterms:W3CDTF">1996-10-14T23:33:28Z</dcterms:created>
  <dcterms:modified xsi:type="dcterms:W3CDTF">2014-01-14T10:49:54Z</dcterms:modified>
  <cp:category/>
  <cp:version/>
  <cp:contentType/>
  <cp:contentStatus/>
</cp:coreProperties>
</file>